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229\CR 47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94" state="hidden" r:id="rId2"/>
    <sheet name="G-3" sheetId="4695" state="hidden" r:id="rId3"/>
    <sheet name="G-4" sheetId="4696" r:id="rId4"/>
    <sheet name="G-TOTAL" sheetId="4697" r:id="rId5"/>
    <sheet name="DIRECCIONALIDAD" sheetId="4689" r:id="rId6"/>
  </sheets>
  <definedNames>
    <definedName name="_xlnm.Print_Area" localSheetId="0">'G-1'!$A$1:$U$65</definedName>
    <definedName name="_xlnm.Print_Area" localSheetId="1">'G-2'!$A$1:$U$65</definedName>
    <definedName name="_xlnm.Print_Area" localSheetId="2">'G-3'!$A$1:$U$65</definedName>
    <definedName name="_xlnm.Print_Area" localSheetId="3">'G-4'!$A$1:$U$65</definedName>
    <definedName name="_xlnm.Print_Area" localSheetId="4">'G-TOTAL'!$A$1:$U$65</definedName>
  </definedNames>
  <calcPr calcId="152511"/>
</workbook>
</file>

<file path=xl/calcChain.xml><?xml version="1.0" encoding="utf-8"?>
<calcChain xmlns="http://schemas.openxmlformats.org/spreadsheetml/2006/main">
  <c r="P11" i="4697" l="1"/>
  <c r="Q11" i="4697"/>
  <c r="R11" i="4697"/>
  <c r="S11" i="4697"/>
  <c r="P12" i="4697"/>
  <c r="Q12" i="4697"/>
  <c r="R12" i="4697"/>
  <c r="S12" i="4697"/>
  <c r="P13" i="4697"/>
  <c r="Q13" i="4697"/>
  <c r="R13" i="4697"/>
  <c r="S13" i="4697"/>
  <c r="P14" i="4697"/>
  <c r="Q14" i="4697"/>
  <c r="R14" i="4697"/>
  <c r="S14" i="4697"/>
  <c r="P15" i="4697"/>
  <c r="Q15" i="4697"/>
  <c r="R15" i="4697"/>
  <c r="S15" i="4697"/>
  <c r="P16" i="4697"/>
  <c r="Q16" i="4697"/>
  <c r="R16" i="4697"/>
  <c r="S16" i="4697"/>
  <c r="P17" i="4697"/>
  <c r="Q17" i="4697"/>
  <c r="R17" i="4697"/>
  <c r="S17" i="4697"/>
  <c r="P18" i="4697"/>
  <c r="Q18" i="4697"/>
  <c r="R18" i="4697"/>
  <c r="S18" i="4697"/>
  <c r="P19" i="4697"/>
  <c r="Q19" i="4697"/>
  <c r="R19" i="4697"/>
  <c r="S19" i="4697"/>
  <c r="P20" i="4697"/>
  <c r="Q20" i="4697"/>
  <c r="R20" i="4697"/>
  <c r="S20" i="4697"/>
  <c r="P21" i="4697"/>
  <c r="Q21" i="4697"/>
  <c r="R21" i="4697"/>
  <c r="S21" i="4697"/>
  <c r="P22" i="4697"/>
  <c r="Q22" i="4697"/>
  <c r="R22" i="4697"/>
  <c r="S22" i="4697"/>
  <c r="P23" i="4697"/>
  <c r="Q23" i="4697"/>
  <c r="R23" i="4697"/>
  <c r="S23" i="4697"/>
  <c r="P24" i="4697"/>
  <c r="Q24" i="4697"/>
  <c r="R24" i="4697"/>
  <c r="S24" i="4697"/>
  <c r="P25" i="4697"/>
  <c r="Q25" i="4697"/>
  <c r="R25" i="4697"/>
  <c r="S25" i="4697"/>
  <c r="P26" i="4697"/>
  <c r="Q26" i="4697"/>
  <c r="R26" i="4697"/>
  <c r="S26" i="4697"/>
  <c r="P27" i="4697"/>
  <c r="Q27" i="4697"/>
  <c r="R27" i="4697"/>
  <c r="S27" i="4697"/>
  <c r="P28" i="4697"/>
  <c r="Q28" i="4697"/>
  <c r="R28" i="4697"/>
  <c r="S28" i="4697"/>
  <c r="P29" i="4697"/>
  <c r="Q29" i="4697"/>
  <c r="R29" i="4697"/>
  <c r="S29" i="4697"/>
  <c r="P30" i="4697"/>
  <c r="Q30" i="4697"/>
  <c r="R30" i="4697"/>
  <c r="S30" i="4697"/>
  <c r="P31" i="4697"/>
  <c r="Q31" i="4697"/>
  <c r="R31" i="4697"/>
  <c r="S31" i="4697"/>
  <c r="Q10" i="4697"/>
  <c r="R10" i="4697"/>
  <c r="S10" i="4697"/>
  <c r="P10" i="4697"/>
  <c r="I11" i="4697"/>
  <c r="J11" i="4697"/>
  <c r="K11" i="4697"/>
  <c r="L11" i="4697"/>
  <c r="I12" i="4697"/>
  <c r="J12" i="4697"/>
  <c r="K12" i="4697"/>
  <c r="L12" i="4697"/>
  <c r="I13" i="4697"/>
  <c r="J13" i="4697"/>
  <c r="K13" i="4697"/>
  <c r="L13" i="4697"/>
  <c r="I14" i="4697"/>
  <c r="J14" i="4697"/>
  <c r="K14" i="4697"/>
  <c r="L14" i="4697"/>
  <c r="I15" i="4697"/>
  <c r="J15" i="4697"/>
  <c r="K15" i="4697"/>
  <c r="L15" i="4697"/>
  <c r="I16" i="4697"/>
  <c r="J16" i="4697"/>
  <c r="K16" i="4697"/>
  <c r="L16" i="4697"/>
  <c r="I17" i="4697"/>
  <c r="J17" i="4697"/>
  <c r="K17" i="4697"/>
  <c r="L17" i="4697"/>
  <c r="I18" i="4697"/>
  <c r="J18" i="4697"/>
  <c r="K18" i="4697"/>
  <c r="L18" i="4697"/>
  <c r="I19" i="4697"/>
  <c r="J19" i="4697"/>
  <c r="K19" i="4697"/>
  <c r="L19" i="4697"/>
  <c r="I20" i="4697"/>
  <c r="J20" i="4697"/>
  <c r="K20" i="4697"/>
  <c r="L20" i="4697"/>
  <c r="I21" i="4697"/>
  <c r="J21" i="4697"/>
  <c r="K21" i="4697"/>
  <c r="L21" i="4697"/>
  <c r="I22" i="4697"/>
  <c r="J22" i="4697"/>
  <c r="K22" i="4697"/>
  <c r="L22" i="4697"/>
  <c r="I23" i="4697"/>
  <c r="J23" i="4697"/>
  <c r="K23" i="4697"/>
  <c r="L23" i="4697"/>
  <c r="I24" i="4697"/>
  <c r="J24" i="4697"/>
  <c r="K24" i="4697"/>
  <c r="L24" i="4697"/>
  <c r="I25" i="4697"/>
  <c r="J25" i="4697"/>
  <c r="K25" i="4697"/>
  <c r="L25" i="4697"/>
  <c r="I26" i="4697"/>
  <c r="J26" i="4697"/>
  <c r="K26" i="4697"/>
  <c r="L26" i="4697"/>
  <c r="I27" i="4697"/>
  <c r="J27" i="4697"/>
  <c r="K27" i="4697"/>
  <c r="L27" i="4697"/>
  <c r="I28" i="4697"/>
  <c r="J28" i="4697"/>
  <c r="K28" i="4697"/>
  <c r="L28" i="4697"/>
  <c r="I29" i="4697"/>
  <c r="J29" i="4697"/>
  <c r="K29" i="4697"/>
  <c r="L29" i="4697"/>
  <c r="I30" i="4697"/>
  <c r="J30" i="4697"/>
  <c r="K30" i="4697"/>
  <c r="L30" i="4697"/>
  <c r="I31" i="4697"/>
  <c r="J31" i="4697"/>
  <c r="K31" i="4697"/>
  <c r="L31" i="4697"/>
  <c r="J10" i="4697"/>
  <c r="K10" i="4697"/>
  <c r="L10" i="4697"/>
  <c r="I10" i="4697"/>
  <c r="B11" i="4697"/>
  <c r="C11" i="4697"/>
  <c r="D11" i="4697"/>
  <c r="E11" i="4697"/>
  <c r="B12" i="4697"/>
  <c r="C12" i="4697"/>
  <c r="D12" i="4697"/>
  <c r="E12" i="4697"/>
  <c r="B13" i="4697"/>
  <c r="C13" i="4697"/>
  <c r="D13" i="4697"/>
  <c r="E13" i="4697"/>
  <c r="B14" i="4697"/>
  <c r="C14" i="4697"/>
  <c r="D14" i="4697"/>
  <c r="E14" i="4697"/>
  <c r="B15" i="4697"/>
  <c r="C15" i="4697"/>
  <c r="D15" i="4697"/>
  <c r="E15" i="4697"/>
  <c r="B16" i="4697"/>
  <c r="C16" i="4697"/>
  <c r="D16" i="4697"/>
  <c r="E16" i="4697"/>
  <c r="B17" i="4697"/>
  <c r="C17" i="4697"/>
  <c r="D17" i="4697"/>
  <c r="E17" i="4697"/>
  <c r="B18" i="4697"/>
  <c r="C18" i="4697"/>
  <c r="D18" i="4697"/>
  <c r="E18" i="4697"/>
  <c r="B19" i="4697"/>
  <c r="C19" i="4697"/>
  <c r="D19" i="4697"/>
  <c r="E19" i="4697"/>
  <c r="B20" i="4697"/>
  <c r="C20" i="4697"/>
  <c r="D20" i="4697"/>
  <c r="E20" i="4697"/>
  <c r="B21" i="4697"/>
  <c r="C21" i="4697"/>
  <c r="D21" i="4697"/>
  <c r="E21" i="4697"/>
  <c r="B22" i="4697"/>
  <c r="C22" i="4697"/>
  <c r="D22" i="4697"/>
  <c r="E22" i="4697"/>
  <c r="B23" i="4697"/>
  <c r="C23" i="4697"/>
  <c r="D23" i="4697"/>
  <c r="E23" i="4697"/>
  <c r="B24" i="4697"/>
  <c r="C24" i="4697"/>
  <c r="D24" i="4697"/>
  <c r="E24" i="4697"/>
  <c r="B25" i="4697"/>
  <c r="C25" i="4697"/>
  <c r="D25" i="4697"/>
  <c r="E25" i="4697"/>
  <c r="B26" i="4697"/>
  <c r="C26" i="4697"/>
  <c r="D26" i="4697"/>
  <c r="E26" i="4697"/>
  <c r="B27" i="4697"/>
  <c r="C27" i="4697"/>
  <c r="D27" i="4697"/>
  <c r="E27" i="4697"/>
  <c r="B28" i="4697"/>
  <c r="C28" i="4697"/>
  <c r="D28" i="4697"/>
  <c r="E28" i="4697"/>
  <c r="B29" i="4697"/>
  <c r="C29" i="4697"/>
  <c r="D29" i="4697"/>
  <c r="E29" i="4697"/>
  <c r="B30" i="4697"/>
  <c r="C30" i="4697"/>
  <c r="D30" i="4697"/>
  <c r="E30" i="4697"/>
  <c r="B31" i="4697"/>
  <c r="C31" i="4697"/>
  <c r="D31" i="4697"/>
  <c r="E31" i="4697"/>
  <c r="C10" i="4697"/>
  <c r="D10" i="4697"/>
  <c r="E10" i="4697"/>
  <c r="B10" i="4697"/>
  <c r="T25" i="4678"/>
  <c r="M10" i="4697" l="1"/>
  <c r="T31" i="4696"/>
  <c r="M31" i="4696"/>
  <c r="F31" i="4696"/>
  <c r="T30" i="4696"/>
  <c r="M30" i="4696"/>
  <c r="F30" i="4696"/>
  <c r="T29" i="4696"/>
  <c r="M29" i="4696"/>
  <c r="F29" i="4696"/>
  <c r="T28" i="4696"/>
  <c r="M28" i="4696"/>
  <c r="F28" i="4696"/>
  <c r="T27" i="4696"/>
  <c r="M27" i="4696"/>
  <c r="F27" i="4696"/>
  <c r="T26" i="4696"/>
  <c r="M26" i="4696"/>
  <c r="F26" i="4696"/>
  <c r="T25" i="4696"/>
  <c r="M25" i="4696"/>
  <c r="F25" i="4696"/>
  <c r="T24" i="4696"/>
  <c r="M24" i="4696"/>
  <c r="F24" i="4696"/>
  <c r="T23" i="4696"/>
  <c r="M23" i="4696"/>
  <c r="F23" i="4696"/>
  <c r="T22" i="4696"/>
  <c r="M22" i="4696"/>
  <c r="F22" i="4696"/>
  <c r="T21" i="4696"/>
  <c r="M21" i="4696"/>
  <c r="F21" i="4696"/>
  <c r="T20" i="4696"/>
  <c r="M20" i="4696"/>
  <c r="F20" i="4696"/>
  <c r="T19" i="4696"/>
  <c r="M19" i="4696"/>
  <c r="F19" i="4696"/>
  <c r="T18" i="4696"/>
  <c r="M18" i="4696"/>
  <c r="F18" i="4696"/>
  <c r="T17" i="4696"/>
  <c r="M17" i="4696"/>
  <c r="F17" i="4696"/>
  <c r="T16" i="4696"/>
  <c r="M16" i="4696"/>
  <c r="F16" i="4696"/>
  <c r="T15" i="4696"/>
  <c r="M15" i="4696"/>
  <c r="F15" i="4696"/>
  <c r="T14" i="4696"/>
  <c r="M14" i="4696"/>
  <c r="F14" i="4696"/>
  <c r="T13" i="4696"/>
  <c r="M13" i="4696"/>
  <c r="F13" i="4696"/>
  <c r="T12" i="4696"/>
  <c r="M12" i="4696"/>
  <c r="F12" i="4696"/>
  <c r="T11" i="4696"/>
  <c r="M11" i="4696"/>
  <c r="F11" i="4696"/>
  <c r="T10" i="4696"/>
  <c r="M10" i="4696"/>
  <c r="F10" i="4696"/>
  <c r="T31" i="4695"/>
  <c r="U31" i="4695" s="1"/>
  <c r="M31" i="4695"/>
  <c r="N31" i="4695" s="1"/>
  <c r="F31" i="4695"/>
  <c r="G31" i="4695" s="1"/>
  <c r="T30" i="4695"/>
  <c r="U30" i="4695" s="1"/>
  <c r="M30" i="4695"/>
  <c r="N30" i="4695" s="1"/>
  <c r="F30" i="4695"/>
  <c r="G30" i="4695" s="1"/>
  <c r="T29" i="4695"/>
  <c r="U29" i="4695" s="1"/>
  <c r="M29" i="4695"/>
  <c r="N29" i="4695" s="1"/>
  <c r="F29" i="4695"/>
  <c r="G29" i="4695" s="1"/>
  <c r="T28" i="4695"/>
  <c r="U28" i="4695" s="1"/>
  <c r="M28" i="4695"/>
  <c r="N28" i="4695" s="1"/>
  <c r="F28" i="4695"/>
  <c r="G28" i="4695" s="1"/>
  <c r="T27" i="4695"/>
  <c r="U27" i="4695" s="1"/>
  <c r="M27" i="4695"/>
  <c r="N27" i="4695" s="1"/>
  <c r="F27" i="4695"/>
  <c r="G27" i="4695" s="1"/>
  <c r="T26" i="4695"/>
  <c r="U26" i="4695" s="1"/>
  <c r="M26" i="4695"/>
  <c r="N26" i="4695" s="1"/>
  <c r="F26" i="4695"/>
  <c r="G26" i="4695" s="1"/>
  <c r="T25" i="4695"/>
  <c r="U25" i="4695" s="1"/>
  <c r="M25" i="4695"/>
  <c r="N25" i="4695" s="1"/>
  <c r="F25" i="4695"/>
  <c r="G25" i="4695" s="1"/>
  <c r="T24" i="4695"/>
  <c r="U24" i="4695" s="1"/>
  <c r="M24" i="4695"/>
  <c r="N24" i="4695" s="1"/>
  <c r="F24" i="4695"/>
  <c r="G24" i="4695" s="1"/>
  <c r="T23" i="4695"/>
  <c r="U23" i="4695" s="1"/>
  <c r="M23" i="4695"/>
  <c r="N23" i="4695" s="1"/>
  <c r="F23" i="4695"/>
  <c r="G23" i="4695" s="1"/>
  <c r="T22" i="4695"/>
  <c r="U22" i="4695" s="1"/>
  <c r="M22" i="4695"/>
  <c r="N22" i="4695" s="1"/>
  <c r="F22" i="4695"/>
  <c r="G22" i="4695" s="1"/>
  <c r="T21" i="4695"/>
  <c r="U21" i="4695" s="1"/>
  <c r="M21" i="4695"/>
  <c r="N21" i="4695" s="1"/>
  <c r="F21" i="4695"/>
  <c r="G21" i="4695" s="1"/>
  <c r="T20" i="4695"/>
  <c r="U20" i="4695" s="1"/>
  <c r="M20" i="4695"/>
  <c r="N20" i="4695" s="1"/>
  <c r="F20" i="4695"/>
  <c r="G20" i="4695" s="1"/>
  <c r="T19" i="4695"/>
  <c r="U19" i="4695" s="1"/>
  <c r="M19" i="4695"/>
  <c r="N19" i="4695" s="1"/>
  <c r="F19" i="4695"/>
  <c r="G19" i="4695" s="1"/>
  <c r="T18" i="4695"/>
  <c r="U18" i="4695" s="1"/>
  <c r="M18" i="4695"/>
  <c r="N18" i="4695" s="1"/>
  <c r="F18" i="4695"/>
  <c r="G18" i="4695" s="1"/>
  <c r="T17" i="4695"/>
  <c r="U17" i="4695" s="1"/>
  <c r="M17" i="4695"/>
  <c r="N17" i="4695" s="1"/>
  <c r="F17" i="4695"/>
  <c r="G17" i="4695" s="1"/>
  <c r="T16" i="4695"/>
  <c r="U16" i="4695" s="1"/>
  <c r="M16" i="4695"/>
  <c r="N16" i="4695" s="1"/>
  <c r="F16" i="4695"/>
  <c r="G16" i="4695" s="1"/>
  <c r="T15" i="4695"/>
  <c r="U15" i="4695" s="1"/>
  <c r="M15" i="4695"/>
  <c r="N15" i="4695" s="1"/>
  <c r="F15" i="4695"/>
  <c r="G15" i="4695" s="1"/>
  <c r="T14" i="4695"/>
  <c r="U14" i="4695" s="1"/>
  <c r="M14" i="4695"/>
  <c r="N14" i="4695" s="1"/>
  <c r="F14" i="4695"/>
  <c r="G14" i="4695" s="1"/>
  <c r="T13" i="4695"/>
  <c r="U13" i="4695" s="1"/>
  <c r="U32" i="4695" s="1"/>
  <c r="M13" i="4695"/>
  <c r="N13" i="4695" s="1"/>
  <c r="F13" i="4695"/>
  <c r="G13" i="4695" s="1"/>
  <c r="G32" i="4695" s="1"/>
  <c r="T12" i="4695"/>
  <c r="N12" i="4695"/>
  <c r="M12" i="4695"/>
  <c r="F12" i="4695"/>
  <c r="T11" i="4695"/>
  <c r="N11" i="4695"/>
  <c r="M11" i="4695"/>
  <c r="F11" i="4695"/>
  <c r="T10" i="4695"/>
  <c r="N10" i="4695"/>
  <c r="N32" i="4695" s="1"/>
  <c r="M10" i="4695"/>
  <c r="F10" i="4695"/>
  <c r="T31" i="4694"/>
  <c r="U31" i="4694" s="1"/>
  <c r="M31" i="4694"/>
  <c r="N31" i="4694" s="1"/>
  <c r="F31" i="4694"/>
  <c r="G31" i="4694" s="1"/>
  <c r="T30" i="4694"/>
  <c r="U30" i="4694" s="1"/>
  <c r="M30" i="4694"/>
  <c r="N30" i="4694" s="1"/>
  <c r="F30" i="4694"/>
  <c r="G30" i="4694" s="1"/>
  <c r="T29" i="4694"/>
  <c r="U29" i="4694" s="1"/>
  <c r="M29" i="4694"/>
  <c r="N29" i="4694" s="1"/>
  <c r="F29" i="4694"/>
  <c r="G29" i="4694" s="1"/>
  <c r="T28" i="4694"/>
  <c r="U28" i="4694" s="1"/>
  <c r="M28" i="4694"/>
  <c r="N28" i="4694" s="1"/>
  <c r="F28" i="4694"/>
  <c r="G28" i="4694" s="1"/>
  <c r="T27" i="4694"/>
  <c r="U27" i="4694" s="1"/>
  <c r="M27" i="4694"/>
  <c r="N27" i="4694" s="1"/>
  <c r="F27" i="4694"/>
  <c r="G27" i="4694" s="1"/>
  <c r="T26" i="4694"/>
  <c r="U26" i="4694" s="1"/>
  <c r="M26" i="4694"/>
  <c r="N26" i="4694" s="1"/>
  <c r="F26" i="4694"/>
  <c r="G26" i="4694" s="1"/>
  <c r="T25" i="4694"/>
  <c r="U25" i="4694" s="1"/>
  <c r="M25" i="4694"/>
  <c r="N25" i="4694" s="1"/>
  <c r="F25" i="4694"/>
  <c r="G25" i="4694" s="1"/>
  <c r="T24" i="4694"/>
  <c r="U24" i="4694" s="1"/>
  <c r="M24" i="4694"/>
  <c r="N24" i="4694" s="1"/>
  <c r="F24" i="4694"/>
  <c r="G24" i="4694" s="1"/>
  <c r="T23" i="4694"/>
  <c r="U23" i="4694" s="1"/>
  <c r="M23" i="4694"/>
  <c r="N23" i="4694" s="1"/>
  <c r="F23" i="4694"/>
  <c r="G23" i="4694" s="1"/>
  <c r="T22" i="4694"/>
  <c r="U22" i="4694" s="1"/>
  <c r="M22" i="4694"/>
  <c r="N22" i="4694" s="1"/>
  <c r="F22" i="4694"/>
  <c r="G22" i="4694" s="1"/>
  <c r="T21" i="4694"/>
  <c r="U21" i="4694" s="1"/>
  <c r="M21" i="4694"/>
  <c r="N21" i="4694" s="1"/>
  <c r="F21" i="4694"/>
  <c r="G21" i="4694" s="1"/>
  <c r="T20" i="4694"/>
  <c r="U20" i="4694" s="1"/>
  <c r="M20" i="4694"/>
  <c r="N20" i="4694" s="1"/>
  <c r="F20" i="4694"/>
  <c r="G20" i="4694" s="1"/>
  <c r="T19" i="4694"/>
  <c r="U19" i="4694" s="1"/>
  <c r="M19" i="4694"/>
  <c r="N19" i="4694" s="1"/>
  <c r="F19" i="4694"/>
  <c r="G19" i="4694" s="1"/>
  <c r="T18" i="4694"/>
  <c r="U18" i="4694" s="1"/>
  <c r="M18" i="4694"/>
  <c r="N18" i="4694" s="1"/>
  <c r="F18" i="4694"/>
  <c r="G18" i="4694" s="1"/>
  <c r="T17" i="4694"/>
  <c r="U17" i="4694" s="1"/>
  <c r="M17" i="4694"/>
  <c r="N17" i="4694" s="1"/>
  <c r="F17" i="4694"/>
  <c r="G17" i="4694" s="1"/>
  <c r="T16" i="4694"/>
  <c r="U16" i="4694" s="1"/>
  <c r="M16" i="4694"/>
  <c r="N16" i="4694" s="1"/>
  <c r="F16" i="4694"/>
  <c r="G16" i="4694" s="1"/>
  <c r="T15" i="4694"/>
  <c r="U15" i="4694" s="1"/>
  <c r="M15" i="4694"/>
  <c r="N15" i="4694" s="1"/>
  <c r="F15" i="4694"/>
  <c r="G15" i="4694" s="1"/>
  <c r="T14" i="4694"/>
  <c r="U14" i="4694" s="1"/>
  <c r="M14" i="4694"/>
  <c r="N14" i="4694" s="1"/>
  <c r="F14" i="4694"/>
  <c r="G14" i="4694" s="1"/>
  <c r="T13" i="4694"/>
  <c r="U13" i="4694" s="1"/>
  <c r="M13" i="4694"/>
  <c r="N13" i="4694" s="1"/>
  <c r="F13" i="4694"/>
  <c r="G13" i="4694" s="1"/>
  <c r="T12" i="4694"/>
  <c r="N12" i="4694"/>
  <c r="M12" i="4694"/>
  <c r="F12" i="4694"/>
  <c r="T11" i="4694"/>
  <c r="N11" i="4694"/>
  <c r="M11" i="4694"/>
  <c r="F11" i="4694"/>
  <c r="T10" i="4694"/>
  <c r="N10" i="4694"/>
  <c r="M10" i="4694"/>
  <c r="F10" i="4694"/>
  <c r="T30" i="4678"/>
  <c r="T31" i="4678"/>
  <c r="G17" i="4696" l="1"/>
  <c r="G19" i="4696"/>
  <c r="U19" i="4696"/>
  <c r="T11" i="4697"/>
  <c r="T12" i="4697"/>
  <c r="U15" i="4696"/>
  <c r="U17" i="4696"/>
  <c r="U21" i="4696"/>
  <c r="U29" i="4696"/>
  <c r="U27" i="4696"/>
  <c r="N12" i="4696"/>
  <c r="N11" i="4696"/>
  <c r="G31" i="4696"/>
  <c r="G27" i="4696"/>
  <c r="G29" i="4696"/>
  <c r="G25" i="4696"/>
  <c r="G21" i="4696"/>
  <c r="G23" i="4696"/>
  <c r="G15" i="4696"/>
  <c r="G14" i="4696"/>
  <c r="G16" i="4696"/>
  <c r="G18" i="4696"/>
  <c r="G20" i="4696"/>
  <c r="G22" i="4696"/>
  <c r="G24" i="4696"/>
  <c r="G26" i="4696"/>
  <c r="G28" i="4696"/>
  <c r="N20" i="4696"/>
  <c r="N19" i="4696"/>
  <c r="N21" i="4696"/>
  <c r="N26" i="4696"/>
  <c r="N25" i="4696"/>
  <c r="N30" i="4696"/>
  <c r="N27" i="4696"/>
  <c r="N29" i="4696"/>
  <c r="N31" i="4696"/>
  <c r="U16" i="4696"/>
  <c r="U18" i="4696"/>
  <c r="U20" i="4696"/>
  <c r="U22" i="4696"/>
  <c r="U24" i="4696"/>
  <c r="U26" i="4696"/>
  <c r="U28" i="4696"/>
  <c r="U31" i="4696"/>
  <c r="U30" i="4696"/>
  <c r="U23" i="4696"/>
  <c r="U25" i="4696"/>
  <c r="T10" i="4697"/>
  <c r="N28" i="4696"/>
  <c r="N24" i="4696"/>
  <c r="N23" i="4696"/>
  <c r="N22" i="4696"/>
  <c r="N18" i="4696"/>
  <c r="N17" i="4696"/>
  <c r="N16" i="4696"/>
  <c r="N10" i="4696"/>
  <c r="G30" i="4696"/>
  <c r="G13" i="4696"/>
  <c r="M11" i="4697"/>
  <c r="M12" i="4697"/>
  <c r="T19" i="4697"/>
  <c r="T18" i="4697"/>
  <c r="T17" i="4697"/>
  <c r="T16" i="4697"/>
  <c r="T15" i="4697"/>
  <c r="T14" i="4697"/>
  <c r="T13" i="4697"/>
  <c r="T31" i="4697"/>
  <c r="T30" i="4697"/>
  <c r="M19" i="4697"/>
  <c r="M18" i="4697"/>
  <c r="M17" i="4697"/>
  <c r="M16" i="4697"/>
  <c r="M15" i="4697"/>
  <c r="M14" i="4697"/>
  <c r="M13" i="4697"/>
  <c r="F20" i="4697"/>
  <c r="F19" i="4697"/>
  <c r="F18" i="4697"/>
  <c r="F17" i="4697"/>
  <c r="F16" i="4697"/>
  <c r="F15" i="4697"/>
  <c r="F14" i="4697"/>
  <c r="F13" i="4697"/>
  <c r="F12" i="4697"/>
  <c r="F11" i="4697"/>
  <c r="F10" i="4697"/>
  <c r="F31" i="4697"/>
  <c r="F30" i="4697"/>
  <c r="M29" i="4697"/>
  <c r="T28" i="4697"/>
  <c r="F28" i="4697"/>
  <c r="M27" i="4697"/>
  <c r="T26" i="4697"/>
  <c r="F26" i="4697"/>
  <c r="M25" i="4697"/>
  <c r="T24" i="4697"/>
  <c r="F24" i="4697"/>
  <c r="M23" i="4697"/>
  <c r="T22" i="4697"/>
  <c r="F22" i="4697"/>
  <c r="M21" i="4697"/>
  <c r="T20" i="4697"/>
  <c r="M31" i="4697"/>
  <c r="M30" i="4697"/>
  <c r="T29" i="4697"/>
  <c r="F29" i="4697"/>
  <c r="M28" i="4697"/>
  <c r="T27" i="4697"/>
  <c r="F27" i="4697"/>
  <c r="M26" i="4697"/>
  <c r="T25" i="4697"/>
  <c r="F25" i="4697"/>
  <c r="M24" i="4697"/>
  <c r="T23" i="4697"/>
  <c r="F23" i="4697"/>
  <c r="M22" i="4697"/>
  <c r="T21" i="4697"/>
  <c r="F21" i="4697"/>
  <c r="M20" i="4697"/>
  <c r="N13" i="4696"/>
  <c r="U13" i="4696"/>
  <c r="N14" i="4696"/>
  <c r="U14" i="4696"/>
  <c r="N15" i="4696"/>
  <c r="N32" i="4694"/>
  <c r="G32" i="4694"/>
  <c r="U32" i="4694"/>
  <c r="S6" i="4697"/>
  <c r="L5" i="4697"/>
  <c r="D5" i="4697"/>
  <c r="D5" i="4696"/>
  <c r="L5" i="4696"/>
  <c r="S6" i="4696"/>
  <c r="S6" i="4695"/>
  <c r="D5" i="4695"/>
  <c r="L5" i="4695"/>
  <c r="S6" i="4694"/>
  <c r="L5" i="4694"/>
  <c r="D5" i="4694"/>
  <c r="T12" i="4678"/>
  <c r="T13" i="4678"/>
  <c r="T14" i="4678"/>
  <c r="T15" i="4678"/>
  <c r="T16" i="4678"/>
  <c r="T17" i="4678"/>
  <c r="T18" i="4678"/>
  <c r="T19" i="4678"/>
  <c r="T20" i="4678"/>
  <c r="T21" i="4678"/>
  <c r="T22" i="4678"/>
  <c r="T23" i="4678"/>
  <c r="T24" i="4678"/>
  <c r="T26" i="4678"/>
  <c r="T27" i="4678"/>
  <c r="T28" i="4678"/>
  <c r="T29" i="4678"/>
  <c r="T11" i="4678"/>
  <c r="T10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23" i="4678"/>
  <c r="M24" i="4678"/>
  <c r="M25" i="4678"/>
  <c r="M26" i="4678"/>
  <c r="M27" i="4678"/>
  <c r="M28" i="4678"/>
  <c r="M29" i="4678"/>
  <c r="M30" i="4678"/>
  <c r="M31" i="4678"/>
  <c r="M11" i="4678"/>
  <c r="F23" i="4678"/>
  <c r="F24" i="4678"/>
  <c r="F25" i="4678"/>
  <c r="F26" i="4678"/>
  <c r="F27" i="4678"/>
  <c r="F28" i="4678"/>
  <c r="F29" i="4678"/>
  <c r="F30" i="4678"/>
  <c r="F3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1" i="4678"/>
  <c r="N12" i="4697" l="1"/>
  <c r="N32" i="4696"/>
  <c r="G32" i="4696"/>
  <c r="N14" i="4697"/>
  <c r="G16" i="4697"/>
  <c r="U15" i="4697"/>
  <c r="U13" i="4697"/>
  <c r="U30" i="4678"/>
  <c r="U21" i="4697"/>
  <c r="U20" i="4697"/>
  <c r="U19" i="4697"/>
  <c r="U17" i="4697"/>
  <c r="U18" i="4697"/>
  <c r="U16" i="4697"/>
  <c r="U14" i="4697"/>
  <c r="N13" i="4697"/>
  <c r="U15" i="4678"/>
  <c r="U14" i="4678"/>
  <c r="U17" i="4678"/>
  <c r="U31" i="4697"/>
  <c r="U30" i="4697"/>
  <c r="U31" i="4678"/>
  <c r="U29" i="4678"/>
  <c r="U27" i="4678"/>
  <c r="U29" i="4697"/>
  <c r="U25" i="4678"/>
  <c r="U25" i="4697"/>
  <c r="U23" i="4678"/>
  <c r="U21" i="4678"/>
  <c r="U19" i="4678"/>
  <c r="U20" i="4678"/>
  <c r="N28" i="4697"/>
  <c r="N24" i="4697"/>
  <c r="N24" i="4678"/>
  <c r="N22" i="4678"/>
  <c r="N20" i="4678"/>
  <c r="N20" i="4697"/>
  <c r="N19" i="4697"/>
  <c r="N18" i="4678"/>
  <c r="N18" i="4697"/>
  <c r="N17" i="4697"/>
  <c r="N16" i="4697"/>
  <c r="N16" i="4678"/>
  <c r="N15" i="4697"/>
  <c r="G30" i="4678"/>
  <c r="G28" i="4678"/>
  <c r="G27" i="4697"/>
  <c r="G26" i="4678"/>
  <c r="G23" i="4697"/>
  <c r="G21" i="4697"/>
  <c r="G22" i="4678"/>
  <c r="G20" i="4697"/>
  <c r="G20" i="4678"/>
  <c r="G18" i="4678"/>
  <c r="G17" i="4697"/>
  <c r="G18" i="4697"/>
  <c r="G19" i="4697"/>
  <c r="G16" i="4678"/>
  <c r="G15" i="4697"/>
  <c r="G14" i="4697"/>
  <c r="G14" i="4678"/>
  <c r="G13" i="4697"/>
  <c r="N31" i="4697"/>
  <c r="N21" i="4697"/>
  <c r="U22" i="4697"/>
  <c r="G24" i="4697"/>
  <c r="N25" i="4697"/>
  <c r="U26" i="4697"/>
  <c r="G28" i="4697"/>
  <c r="N29" i="4697"/>
  <c r="G31" i="4697"/>
  <c r="N22" i="4697"/>
  <c r="U23" i="4697"/>
  <c r="G25" i="4697"/>
  <c r="N26" i="4697"/>
  <c r="U27" i="4697"/>
  <c r="N10" i="4697"/>
  <c r="G29" i="4697"/>
  <c r="N30" i="4697"/>
  <c r="N11" i="4697"/>
  <c r="G22" i="4697"/>
  <c r="N23" i="4697"/>
  <c r="U24" i="4697"/>
  <c r="G26" i="4697"/>
  <c r="N27" i="4697"/>
  <c r="U28" i="4697"/>
  <c r="G30" i="4697"/>
  <c r="U32" i="4696"/>
  <c r="U24" i="4678"/>
  <c r="U16" i="4678"/>
  <c r="N30" i="4678"/>
  <c r="N28" i="4678"/>
  <c r="N26" i="4678"/>
  <c r="G25" i="4678"/>
  <c r="N14" i="4678"/>
  <c r="G29" i="4678"/>
  <c r="G21" i="4678"/>
  <c r="G17" i="4678"/>
  <c r="N31" i="4678"/>
  <c r="N27" i="4678"/>
  <c r="N23" i="4678"/>
  <c r="N19" i="4678"/>
  <c r="N15" i="4678"/>
  <c r="U28" i="4678"/>
  <c r="G24" i="4678"/>
  <c r="G31" i="4678"/>
  <c r="G27" i="4678"/>
  <c r="G23" i="4678"/>
  <c r="G19" i="4678"/>
  <c r="G15" i="4678"/>
  <c r="N29" i="4678"/>
  <c r="N25" i="4678"/>
  <c r="N21" i="4678"/>
  <c r="N17" i="4678"/>
  <c r="U13" i="4678"/>
  <c r="U26" i="4678"/>
  <c r="U22" i="4678"/>
  <c r="U18" i="4678"/>
  <c r="U32" i="4697" l="1"/>
  <c r="U32" i="4678"/>
  <c r="G32" i="4697"/>
  <c r="N32" i="4697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M10" i="4678"/>
  <c r="F10" i="4678"/>
  <c r="G13" i="4678" s="1"/>
  <c r="J14" i="4689" l="1"/>
  <c r="J43" i="4689"/>
  <c r="J40" i="4689"/>
  <c r="N12" i="4678"/>
  <c r="N10" i="4678"/>
  <c r="N11" i="4678"/>
  <c r="N13" i="4678"/>
  <c r="J44" i="4689"/>
  <c r="J45" i="4689"/>
  <c r="J41" i="4689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G32" i="4678"/>
  <c r="N32" i="4678" l="1"/>
</calcChain>
</file>

<file path=xl/sharedStrings.xml><?xml version="1.0" encoding="utf-8"?>
<sst xmlns="http://schemas.openxmlformats.org/spreadsheetml/2006/main" count="750" uniqueCount="145">
  <si>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</si>
  <si>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</si>
  <si>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</si>
  <si>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</si>
  <si>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</si>
  <si>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</si>
  <si>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</si>
  <si>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</si>
  <si>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</si>
  <si>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</si>
  <si>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</si>
  <si>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</si>
  <si>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</si>
  <si>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</si>
  <si>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</si>
  <si>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</si>
  <si>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</si>
  <si>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</si>
  <si>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</si>
  <si>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</si>
  <si>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</si>
  <si>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</si>
  <si>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</si>
  <si>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</si>
  <si>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</si>
  <si>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</si>
  <si>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</si>
  <si>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</si>
  <si>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</si>
  <si>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</si>
  <si>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</si>
  <si>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</si>
  <si>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</si>
  <si>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</si>
  <si>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</si>
  <si>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</si>
  <si>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</si>
  <si>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</si>
  <si>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</si>
  <si>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</si>
  <si>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</si>
  <si>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</si>
  <si>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</si>
  <si>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</si>
  <si>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</si>
  <si>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</si>
  <si>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</si>
  <si>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</si>
  <si>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</si>
  <si>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</si>
  <si>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</si>
  <si>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</si>
  <si>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</si>
  <si>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</si>
  <si>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</si>
  <si>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</si>
  <si>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</si>
  <si>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1 (N-S)</t>
  </si>
  <si>
    <t>HORA MAX VOL</t>
  </si>
  <si>
    <t>11:00 - 12:00</t>
  </si>
  <si>
    <t>TOTAL</t>
  </si>
  <si>
    <t>8:30 - 9:00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</si>
  <si>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</si>
  <si>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</si>
  <si>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</si>
  <si>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</si>
  <si>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</si>
  <si>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</si>
  <si>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</si>
  <si>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</si>
  <si>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</si>
  <si>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</si>
  <si>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</si>
  <si>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</si>
  <si>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</si>
  <si>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</si>
  <si>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</si>
  <si>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</si>
  <si>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</si>
  <si>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</si>
  <si>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</si>
  <si>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</si>
  <si>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</si>
  <si>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</si>
  <si>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</si>
  <si>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</si>
  <si>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</si>
  <si>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</si>
  <si>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</si>
  <si>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</si>
  <si>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</si>
  <si>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</si>
  <si>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</si>
  <si>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</si>
  <si>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</si>
  <si>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</si>
  <si>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</si>
  <si>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6:30 6:45</t>
  </si>
  <si>
    <t>6:45 7:00</t>
  </si>
  <si>
    <t>7:00 7:15</t>
  </si>
  <si>
    <t>7:15 7:30</t>
  </si>
  <si>
    <t>10:30 10:45</t>
  </si>
  <si>
    <t>10:45 11:00</t>
  </si>
  <si>
    <t>10:00 10:15</t>
  </si>
  <si>
    <t>10:15 10:30</t>
  </si>
  <si>
    <t>15:00 15:15</t>
  </si>
  <si>
    <t>15:15 15:30</t>
  </si>
  <si>
    <t>15:30 15:45</t>
  </si>
  <si>
    <t>15:45 16:00</t>
  </si>
  <si>
    <t>19:00 19:15</t>
  </si>
  <si>
    <t>19:15 19:30</t>
  </si>
  <si>
    <t>19:30 19:45</t>
  </si>
  <si>
    <t>19:45 20:00</t>
  </si>
  <si>
    <t>2 (S - N)</t>
  </si>
  <si>
    <t>3 (OCC-ORI)</t>
  </si>
  <si>
    <t>4 (ORI-OCC)</t>
  </si>
  <si>
    <t>6:00 6:15</t>
  </si>
  <si>
    <t>6:15 6:30</t>
  </si>
  <si>
    <t>20:00 20:15</t>
  </si>
  <si>
    <t>20:15 20:30</t>
  </si>
  <si>
    <t>20:30 20:45</t>
  </si>
  <si>
    <t>20:45 21:00</t>
  </si>
  <si>
    <t>21:00 21:15</t>
  </si>
  <si>
    <t>21:15 21:30</t>
  </si>
  <si>
    <t>21:30 21:45</t>
  </si>
  <si>
    <t>21:45 22:00</t>
  </si>
  <si>
    <t>5:00 5:15</t>
  </si>
  <si>
    <t>5:15 5:30</t>
  </si>
  <si>
    <t>5:30 5:45</t>
  </si>
  <si>
    <t>5:45 6:00</t>
  </si>
  <si>
    <t>16:45 17:00</t>
  </si>
  <si>
    <t>16:30 16:45</t>
  </si>
  <si>
    <t>16:00 16:15</t>
  </si>
  <si>
    <t>16:15 16:30</t>
  </si>
  <si>
    <t>CALLE 82 X CARRERA 47</t>
  </si>
  <si>
    <t xml:space="preserve">ADOLFREDO FLOREZ </t>
  </si>
  <si>
    <t>8:15 - 9:15</t>
  </si>
  <si>
    <t>11:30 - 12:30</t>
  </si>
  <si>
    <t>17:30 - 18:30</t>
  </si>
  <si>
    <t>9:30 - 10:30</t>
  </si>
  <si>
    <t>15:30 - 16:30</t>
  </si>
  <si>
    <t xml:space="preserve">17:30 - 18:30 </t>
  </si>
  <si>
    <t xml:space="preserve">IVAN FONSECA </t>
  </si>
  <si>
    <t>8:00 - 9:00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</si>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</sst>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1" fontId="2" fillId="0" borderId="15" xfId="0" applyNumberFormat="1" applyFont="1" applyFill="1" applyBorder="1" applyAlignment="1" applyProtection="1">
      <alignment horizontal="center" vertical="center"/>
    </xf>
    <xf numFmtId="2" fontId="2" fillId="0" borderId="1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4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5" fillId="0" borderId="9" xfId="0" applyFont="1" applyFill="1" applyBorder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1" fontId="2" fillId="0" borderId="20" xfId="0" applyNumberFormat="1" applyFont="1" applyBorder="1" applyAlignment="1" applyProtection="1">
      <alignment horizontal="center" vertical="center"/>
    </xf>
    <xf numFmtId="20" fontId="7" fillId="0" borderId="21" xfId="0" applyNumberFormat="1" applyFont="1" applyBorder="1" applyAlignment="1" applyProtection="1">
      <alignment horizontal="center" vertical="center" wrapText="1"/>
    </xf>
    <xf numFmtId="1" fontId="2" fillId="0" borderId="22" xfId="0" applyNumberFormat="1" applyFont="1" applyBorder="1" applyAlignment="1" applyProtection="1">
      <alignment horizontal="center" vertical="center"/>
    </xf>
    <xf numFmtId="20" fontId="7" fillId="0" borderId="23" xfId="0" applyNumberFormat="1" applyFont="1" applyBorder="1" applyAlignment="1" applyProtection="1">
      <alignment horizontal="center" vertical="center" wrapText="1"/>
    </xf>
    <xf numFmtId="1" fontId="2" fillId="0" borderId="24" xfId="0" applyNumberFormat="1" applyFont="1" applyBorder="1" applyAlignment="1" applyProtection="1">
      <alignment horizontal="center" vertical="center"/>
    </xf>
    <xf numFmtId="20" fontId="7" fillId="0" borderId="25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26" xfId="0" applyNumberFormat="1" applyFont="1" applyBorder="1" applyAlignment="1" applyProtection="1">
      <alignment horizontal="center" vertical="center"/>
    </xf>
    <xf numFmtId="20" fontId="7" fillId="0" borderId="27" xfId="0" applyNumberFormat="1" applyFont="1" applyBorder="1" applyAlignment="1" applyProtection="1">
      <alignment horizontal="center" vertical="center" wrapText="1"/>
    </xf>
    <xf numFmtId="1" fontId="2" fillId="0" borderId="28" xfId="0" applyNumberFormat="1" applyFont="1" applyBorder="1" applyAlignment="1" applyProtection="1">
      <alignment horizontal="center" vertical="center" wrapText="1"/>
    </xf>
    <xf numFmtId="20" fontId="7" fillId="0" borderId="29" xfId="0" applyNumberFormat="1" applyFont="1" applyBorder="1" applyAlignment="1" applyProtection="1">
      <alignment horizontal="center" vertical="center" wrapText="1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20" fontId="7" fillId="3" borderId="11" xfId="0" applyNumberFormat="1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1" fontId="2" fillId="3" borderId="28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18" fillId="0" borderId="6" xfId="0" applyNumberFormat="1" applyFont="1" applyFill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>
      <alignment horizontal="right" vertical="center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8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36" xfId="0" applyFont="1" applyBorder="1" applyAlignment="1" applyProtection="1">
      <alignment horizontal="center" vertical="center" wrapText="1"/>
    </xf>
    <xf numFmtId="0" fontId="11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4" fillId="0" borderId="33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right" vertical="center"/>
    </xf>
    <xf numFmtId="0" fontId="6" fillId="0" borderId="31" xfId="0" applyFont="1" applyBorder="1" applyAlignment="1" applyProtection="1">
      <alignment horizontal="right" vertical="center"/>
    </xf>
    <xf numFmtId="0" fontId="6" fillId="0" borderId="32" xfId="0" applyFont="1" applyBorder="1" applyAlignment="1" applyProtection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6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D1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'G-1'!$F$10:$F$31</c:f>
              <c:numCache>
                <c:formatCode>0</c:formatCode>
                <c:ptCount val="22"/>
                <c:pt idx="0">
                  <c:v>19.5</c:v>
                </c:pt>
                <c:pt idx="1">
                  <c:v>28</c:v>
                </c:pt>
                <c:pt idx="2">
                  <c:v>45.5</c:v>
                </c:pt>
                <c:pt idx="3">
                  <c:v>64.5</c:v>
                </c:pt>
                <c:pt idx="4">
                  <c:v>87</c:v>
                </c:pt>
                <c:pt idx="5">
                  <c:v>149.5</c:v>
                </c:pt>
                <c:pt idx="6">
                  <c:v>190.5</c:v>
                </c:pt>
                <c:pt idx="7">
                  <c:v>253</c:v>
                </c:pt>
                <c:pt idx="8">
                  <c:v>285.5</c:v>
                </c:pt>
                <c:pt idx="9">
                  <c:v>272.5</c:v>
                </c:pt>
                <c:pt idx="10">
                  <c:v>252</c:v>
                </c:pt>
                <c:pt idx="11">
                  <c:v>239.5</c:v>
                </c:pt>
                <c:pt idx="12">
                  <c:v>292.5</c:v>
                </c:pt>
                <c:pt idx="13">
                  <c:v>343.5</c:v>
                </c:pt>
                <c:pt idx="14">
                  <c:v>314</c:v>
                </c:pt>
                <c:pt idx="15">
                  <c:v>300</c:v>
                </c:pt>
                <c:pt idx="16">
                  <c:v>300</c:v>
                </c:pt>
                <c:pt idx="17">
                  <c:v>264</c:v>
                </c:pt>
                <c:pt idx="18">
                  <c:v>251</c:v>
                </c:pt>
                <c:pt idx="19">
                  <c:v>310</c:v>
                </c:pt>
                <c:pt idx="20">
                  <c:v>244</c:v>
                </c:pt>
                <c:pt idx="21">
                  <c:v>347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888144"/>
        <c:axId val="304885792"/>
      </c:barChart>
      <c:catAx>
        <c:axId val="30488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8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885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88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'G-4'!$F$10:$F$31</c:f>
              <c:numCache>
                <c:formatCode>0</c:formatCode>
                <c:ptCount val="22"/>
                <c:pt idx="0">
                  <c:v>12.5</c:v>
                </c:pt>
                <c:pt idx="1">
                  <c:v>24</c:v>
                </c:pt>
                <c:pt idx="2">
                  <c:v>17</c:v>
                </c:pt>
                <c:pt idx="3">
                  <c:v>35.5</c:v>
                </c:pt>
                <c:pt idx="4">
                  <c:v>66</c:v>
                </c:pt>
                <c:pt idx="5">
                  <c:v>91.5</c:v>
                </c:pt>
                <c:pt idx="6">
                  <c:v>129.5</c:v>
                </c:pt>
                <c:pt idx="7">
                  <c:v>175</c:v>
                </c:pt>
                <c:pt idx="8">
                  <c:v>184</c:v>
                </c:pt>
                <c:pt idx="9">
                  <c:v>178.5</c:v>
                </c:pt>
                <c:pt idx="10">
                  <c:v>185</c:v>
                </c:pt>
                <c:pt idx="11">
                  <c:v>214</c:v>
                </c:pt>
                <c:pt idx="12">
                  <c:v>214</c:v>
                </c:pt>
                <c:pt idx="13">
                  <c:v>207</c:v>
                </c:pt>
                <c:pt idx="14">
                  <c:v>224.5</c:v>
                </c:pt>
                <c:pt idx="15">
                  <c:v>202</c:v>
                </c:pt>
                <c:pt idx="16">
                  <c:v>191.5</c:v>
                </c:pt>
                <c:pt idx="17">
                  <c:v>203</c:v>
                </c:pt>
                <c:pt idx="18">
                  <c:v>236.5</c:v>
                </c:pt>
                <c:pt idx="19">
                  <c:v>216.5</c:v>
                </c:pt>
                <c:pt idx="20">
                  <c:v>221.5</c:v>
                </c:pt>
                <c:pt idx="21">
                  <c:v>250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3784"/>
        <c:axId val="311044176"/>
      </c:barChart>
      <c:catAx>
        <c:axId val="311043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4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3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'G-4'!$M$10:$M$31</c:f>
              <c:numCache>
                <c:formatCode>0</c:formatCode>
                <c:ptCount val="22"/>
                <c:pt idx="0">
                  <c:v>200.5</c:v>
                </c:pt>
                <c:pt idx="1">
                  <c:v>211.5</c:v>
                </c:pt>
                <c:pt idx="2">
                  <c:v>219</c:v>
                </c:pt>
                <c:pt idx="3">
                  <c:v>221.5</c:v>
                </c:pt>
                <c:pt idx="4">
                  <c:v>239.5</c:v>
                </c:pt>
                <c:pt idx="5">
                  <c:v>239.5</c:v>
                </c:pt>
                <c:pt idx="6">
                  <c:v>231</c:v>
                </c:pt>
                <c:pt idx="7">
                  <c:v>240.5</c:v>
                </c:pt>
                <c:pt idx="8">
                  <c:v>222.5</c:v>
                </c:pt>
                <c:pt idx="9">
                  <c:v>210.5</c:v>
                </c:pt>
                <c:pt idx="10">
                  <c:v>194.5</c:v>
                </c:pt>
                <c:pt idx="11">
                  <c:v>159</c:v>
                </c:pt>
                <c:pt idx="12">
                  <c:v>170</c:v>
                </c:pt>
                <c:pt idx="13">
                  <c:v>169</c:v>
                </c:pt>
                <c:pt idx="14">
                  <c:v>211.5</c:v>
                </c:pt>
                <c:pt idx="15">
                  <c:v>207.5</c:v>
                </c:pt>
                <c:pt idx="16">
                  <c:v>204</c:v>
                </c:pt>
                <c:pt idx="17">
                  <c:v>210.5</c:v>
                </c:pt>
                <c:pt idx="18">
                  <c:v>228.5</c:v>
                </c:pt>
                <c:pt idx="19">
                  <c:v>229.5</c:v>
                </c:pt>
                <c:pt idx="20">
                  <c:v>246</c:v>
                </c:pt>
                <c:pt idx="21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4960"/>
        <c:axId val="311045352"/>
      </c:barChart>
      <c:catAx>
        <c:axId val="3110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1045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1045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'G-4'!$T$10:$T$29</c:f>
              <c:numCache>
                <c:formatCode>0</c:formatCode>
                <c:ptCount val="20"/>
                <c:pt idx="0">
                  <c:v>225.5</c:v>
                </c:pt>
                <c:pt idx="1">
                  <c:v>234.5</c:v>
                </c:pt>
                <c:pt idx="2">
                  <c:v>206</c:v>
                </c:pt>
                <c:pt idx="3">
                  <c:v>220</c:v>
                </c:pt>
                <c:pt idx="4">
                  <c:v>217</c:v>
                </c:pt>
                <c:pt idx="5">
                  <c:v>218</c:v>
                </c:pt>
                <c:pt idx="6">
                  <c:v>238</c:v>
                </c:pt>
                <c:pt idx="7">
                  <c:v>227</c:v>
                </c:pt>
                <c:pt idx="8">
                  <c:v>209.5</c:v>
                </c:pt>
                <c:pt idx="9">
                  <c:v>210</c:v>
                </c:pt>
                <c:pt idx="10">
                  <c:v>202</c:v>
                </c:pt>
                <c:pt idx="11">
                  <c:v>192</c:v>
                </c:pt>
                <c:pt idx="12">
                  <c:v>143</c:v>
                </c:pt>
                <c:pt idx="13">
                  <c:v>138.5</c:v>
                </c:pt>
                <c:pt idx="14">
                  <c:v>130.5</c:v>
                </c:pt>
                <c:pt idx="15">
                  <c:v>136.5</c:v>
                </c:pt>
                <c:pt idx="16">
                  <c:v>119</c:v>
                </c:pt>
                <c:pt idx="17">
                  <c:v>113.5</c:v>
                </c:pt>
                <c:pt idx="18">
                  <c:v>119</c:v>
                </c:pt>
                <c:pt idx="19">
                  <c:v>127.5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6136"/>
        <c:axId val="311046528"/>
      </c:barChart>
      <c:catAx>
        <c:axId val="31104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4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6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'G-TOTAL'!$F$10:$F$31</c:f>
              <c:numCache>
                <c:formatCode>0</c:formatCode>
                <c:ptCount val="22"/>
                <c:pt idx="0">
                  <c:v>32</c:v>
                </c:pt>
                <c:pt idx="1">
                  <c:v>52</c:v>
                </c:pt>
                <c:pt idx="2">
                  <c:v>62.5</c:v>
                </c:pt>
                <c:pt idx="3">
                  <c:v>100</c:v>
                </c:pt>
                <c:pt idx="4">
                  <c:v>153</c:v>
                </c:pt>
                <c:pt idx="5">
                  <c:v>241</c:v>
                </c:pt>
                <c:pt idx="6">
                  <c:v>320</c:v>
                </c:pt>
                <c:pt idx="7">
                  <c:v>428</c:v>
                </c:pt>
                <c:pt idx="8">
                  <c:v>469.5</c:v>
                </c:pt>
                <c:pt idx="9">
                  <c:v>451</c:v>
                </c:pt>
                <c:pt idx="10">
                  <c:v>437</c:v>
                </c:pt>
                <c:pt idx="11">
                  <c:v>453.5</c:v>
                </c:pt>
                <c:pt idx="12">
                  <c:v>506.5</c:v>
                </c:pt>
                <c:pt idx="13">
                  <c:v>550.5</c:v>
                </c:pt>
                <c:pt idx="14">
                  <c:v>538.5</c:v>
                </c:pt>
                <c:pt idx="15">
                  <c:v>502</c:v>
                </c:pt>
                <c:pt idx="16">
                  <c:v>491.5</c:v>
                </c:pt>
                <c:pt idx="17">
                  <c:v>467</c:v>
                </c:pt>
                <c:pt idx="18">
                  <c:v>487.5</c:v>
                </c:pt>
                <c:pt idx="19">
                  <c:v>526.5</c:v>
                </c:pt>
                <c:pt idx="20">
                  <c:v>465.5</c:v>
                </c:pt>
                <c:pt idx="21">
                  <c:v>597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7312"/>
        <c:axId val="311047704"/>
      </c:barChart>
      <c:catAx>
        <c:axId val="31104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5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7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47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'G-TOTAL'!$M$10:$M$31</c:f>
              <c:numCache>
                <c:formatCode>0</c:formatCode>
                <c:ptCount val="22"/>
                <c:pt idx="0">
                  <c:v>463</c:v>
                </c:pt>
                <c:pt idx="1">
                  <c:v>471</c:v>
                </c:pt>
                <c:pt idx="2">
                  <c:v>488</c:v>
                </c:pt>
                <c:pt idx="3">
                  <c:v>485</c:v>
                </c:pt>
                <c:pt idx="4">
                  <c:v>534.5</c:v>
                </c:pt>
                <c:pt idx="5">
                  <c:v>547.5</c:v>
                </c:pt>
                <c:pt idx="6">
                  <c:v>590.5</c:v>
                </c:pt>
                <c:pt idx="7">
                  <c:v>564.5</c:v>
                </c:pt>
                <c:pt idx="8">
                  <c:v>509.5</c:v>
                </c:pt>
                <c:pt idx="9">
                  <c:v>508.5</c:v>
                </c:pt>
                <c:pt idx="10">
                  <c:v>487</c:v>
                </c:pt>
                <c:pt idx="11">
                  <c:v>418</c:v>
                </c:pt>
                <c:pt idx="12">
                  <c:v>415.5</c:v>
                </c:pt>
                <c:pt idx="13">
                  <c:v>431.5</c:v>
                </c:pt>
                <c:pt idx="14">
                  <c:v>490.5</c:v>
                </c:pt>
                <c:pt idx="15">
                  <c:v>480</c:v>
                </c:pt>
                <c:pt idx="16">
                  <c:v>514</c:v>
                </c:pt>
                <c:pt idx="17">
                  <c:v>410.5</c:v>
                </c:pt>
                <c:pt idx="18">
                  <c:v>553.5</c:v>
                </c:pt>
                <c:pt idx="19">
                  <c:v>537</c:v>
                </c:pt>
                <c:pt idx="20">
                  <c:v>479</c:v>
                </c:pt>
                <c:pt idx="21">
                  <c:v>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8488"/>
        <c:axId val="311048880"/>
      </c:barChart>
      <c:catAx>
        <c:axId val="31104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1048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1048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8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'G-TOTAL'!$T$10:$T$29</c:f>
              <c:numCache>
                <c:formatCode>0</c:formatCode>
                <c:ptCount val="20"/>
                <c:pt idx="0">
                  <c:v>502.5</c:v>
                </c:pt>
                <c:pt idx="1">
                  <c:v>546.5</c:v>
                </c:pt>
                <c:pt idx="2">
                  <c:v>544.5</c:v>
                </c:pt>
                <c:pt idx="3">
                  <c:v>533.5</c:v>
                </c:pt>
                <c:pt idx="4">
                  <c:v>576.5</c:v>
                </c:pt>
                <c:pt idx="5">
                  <c:v>558</c:v>
                </c:pt>
                <c:pt idx="6">
                  <c:v>629.5</c:v>
                </c:pt>
                <c:pt idx="7">
                  <c:v>634</c:v>
                </c:pt>
                <c:pt idx="8">
                  <c:v>528</c:v>
                </c:pt>
                <c:pt idx="9">
                  <c:v>496</c:v>
                </c:pt>
                <c:pt idx="10">
                  <c:v>472.5</c:v>
                </c:pt>
                <c:pt idx="11">
                  <c:v>479.5</c:v>
                </c:pt>
                <c:pt idx="12">
                  <c:v>392</c:v>
                </c:pt>
                <c:pt idx="13">
                  <c:v>370.5</c:v>
                </c:pt>
                <c:pt idx="14">
                  <c:v>387</c:v>
                </c:pt>
                <c:pt idx="15">
                  <c:v>398</c:v>
                </c:pt>
                <c:pt idx="16">
                  <c:v>354</c:v>
                </c:pt>
                <c:pt idx="17">
                  <c:v>346</c:v>
                </c:pt>
                <c:pt idx="18">
                  <c:v>333.5</c:v>
                </c:pt>
                <c:pt idx="19">
                  <c:v>313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9664"/>
        <c:axId val="311050056"/>
      </c:barChart>
      <c:catAx>
        <c:axId val="31104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5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5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7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'G-1'!$M$10:$M$31</c:f>
              <c:numCache>
                <c:formatCode>0</c:formatCode>
                <c:ptCount val="22"/>
                <c:pt idx="0">
                  <c:v>262.5</c:v>
                </c:pt>
                <c:pt idx="1">
                  <c:v>259.5</c:v>
                </c:pt>
                <c:pt idx="2">
                  <c:v>269</c:v>
                </c:pt>
                <c:pt idx="3">
                  <c:v>263.5</c:v>
                </c:pt>
                <c:pt idx="4">
                  <c:v>295</c:v>
                </c:pt>
                <c:pt idx="5">
                  <c:v>308</c:v>
                </c:pt>
                <c:pt idx="6">
                  <c:v>359.5</c:v>
                </c:pt>
                <c:pt idx="7">
                  <c:v>324</c:v>
                </c:pt>
                <c:pt idx="8">
                  <c:v>287</c:v>
                </c:pt>
                <c:pt idx="9">
                  <c:v>298</c:v>
                </c:pt>
                <c:pt idx="10">
                  <c:v>292.5</c:v>
                </c:pt>
                <c:pt idx="11">
                  <c:v>259</c:v>
                </c:pt>
                <c:pt idx="12">
                  <c:v>245.5</c:v>
                </c:pt>
                <c:pt idx="13">
                  <c:v>262.5</c:v>
                </c:pt>
                <c:pt idx="14">
                  <c:v>279</c:v>
                </c:pt>
                <c:pt idx="15">
                  <c:v>272.5</c:v>
                </c:pt>
                <c:pt idx="16">
                  <c:v>310</c:v>
                </c:pt>
                <c:pt idx="17">
                  <c:v>200</c:v>
                </c:pt>
                <c:pt idx="18">
                  <c:v>325</c:v>
                </c:pt>
                <c:pt idx="19">
                  <c:v>307.5</c:v>
                </c:pt>
                <c:pt idx="20">
                  <c:v>233</c:v>
                </c:pt>
                <c:pt idx="21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886968"/>
        <c:axId val="304889320"/>
      </c:barChart>
      <c:catAx>
        <c:axId val="304886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4889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4889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886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'G-1'!$T$10:$T$29</c:f>
              <c:numCache>
                <c:formatCode>0</c:formatCode>
                <c:ptCount val="20"/>
                <c:pt idx="0">
                  <c:v>277</c:v>
                </c:pt>
                <c:pt idx="1">
                  <c:v>312</c:v>
                </c:pt>
                <c:pt idx="2">
                  <c:v>338.5</c:v>
                </c:pt>
                <c:pt idx="3">
                  <c:v>313.5</c:v>
                </c:pt>
                <c:pt idx="4">
                  <c:v>359.5</c:v>
                </c:pt>
                <c:pt idx="5">
                  <c:v>340</c:v>
                </c:pt>
                <c:pt idx="6">
                  <c:v>391.5</c:v>
                </c:pt>
                <c:pt idx="7">
                  <c:v>407</c:v>
                </c:pt>
                <c:pt idx="8">
                  <c:v>318.5</c:v>
                </c:pt>
                <c:pt idx="9">
                  <c:v>286</c:v>
                </c:pt>
                <c:pt idx="10">
                  <c:v>270.5</c:v>
                </c:pt>
                <c:pt idx="11">
                  <c:v>287.5</c:v>
                </c:pt>
                <c:pt idx="12">
                  <c:v>249</c:v>
                </c:pt>
                <c:pt idx="13">
                  <c:v>232</c:v>
                </c:pt>
                <c:pt idx="14">
                  <c:v>256.5</c:v>
                </c:pt>
                <c:pt idx="15">
                  <c:v>261.5</c:v>
                </c:pt>
                <c:pt idx="16">
                  <c:v>235</c:v>
                </c:pt>
                <c:pt idx="17">
                  <c:v>232.5</c:v>
                </c:pt>
                <c:pt idx="18">
                  <c:v>214.5</c:v>
                </c:pt>
                <c:pt idx="19">
                  <c:v>185.5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887360"/>
        <c:axId val="304886184"/>
      </c:barChart>
      <c:catAx>
        <c:axId val="3048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886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886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88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'G-2'!$F$10:$F$31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06136"/>
        <c:axId val="187204176"/>
      </c:barChart>
      <c:catAx>
        <c:axId val="18720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04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6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'G-2'!$M$10:$M$31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07704"/>
        <c:axId val="187206528"/>
      </c:barChart>
      <c:catAx>
        <c:axId val="18720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7206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206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'G-2'!$T$10:$T$29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207312"/>
        <c:axId val="308489136"/>
      </c:barChart>
      <c:catAx>
        <c:axId val="18720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89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20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'G-3'!$A$10:$A$31</c:f>
              <c:strCache>
                <c:ptCount val="22"/>
                <c:pt idx="0">
                  <c:v>5:00 5:15</c:v>
                </c:pt>
                <c:pt idx="1">
                  <c:v>5:15 5:30</c:v>
                </c:pt>
                <c:pt idx="2">
                  <c:v>5:30 5:45</c:v>
                </c:pt>
                <c:pt idx="3">
                  <c:v>5:45 6:00</c:v>
                </c:pt>
                <c:pt idx="4">
                  <c:v>6:00 6:15</c:v>
                </c:pt>
                <c:pt idx="5">
                  <c:v>6:15 6:30</c:v>
                </c:pt>
                <c:pt idx="6">
                  <c:v>6:30 6:45</c:v>
                </c:pt>
                <c:pt idx="7">
                  <c:v>6:45 7:00</c:v>
                </c:pt>
                <c:pt idx="8">
                  <c:v>7:00 7:15</c:v>
                </c:pt>
                <c:pt idx="9">
                  <c:v>7:15 7:30</c:v>
                </c:pt>
                <c:pt idx="10">
                  <c:v>7:30 7:45</c:v>
                </c:pt>
                <c:pt idx="11">
                  <c:v>7:45 8:00</c:v>
                </c:pt>
                <c:pt idx="12">
                  <c:v>8:00 8:15</c:v>
                </c:pt>
                <c:pt idx="13">
                  <c:v>8:15 8:30</c:v>
                </c:pt>
                <c:pt idx="14">
                  <c:v>8:30 8:45</c:v>
                </c:pt>
                <c:pt idx="15">
                  <c:v>8:45 9:00</c:v>
                </c:pt>
                <c:pt idx="16">
                  <c:v>9:00 9:15</c:v>
                </c:pt>
                <c:pt idx="17">
                  <c:v>9:15 9:30</c:v>
                </c:pt>
                <c:pt idx="18">
                  <c:v>9:30 9:45</c:v>
                </c:pt>
                <c:pt idx="19">
                  <c:v>9:45 10:00</c:v>
                </c:pt>
                <c:pt idx="20">
                  <c:v>10:00 10:15</c:v>
                </c:pt>
                <c:pt idx="21">
                  <c:v>10:15 10:30</c:v>
                </c:pt>
              </c:strCache>
            </c:strRef>
          </c:cat>
          <c:val>
            <c:numRef>
              <c:f>'G-3'!$F$10:$F$31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488744"/>
        <c:axId val="308485608"/>
      </c:barChart>
      <c:catAx>
        <c:axId val="308488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9180762783"/>
              <c:y val="0.8796222748151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5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85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8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73290602825E-2"/>
          <c:y val="0.11846371721520429"/>
          <c:w val="0.91393564551267603"/>
          <c:h val="0.52466549594969691"/>
        </c:manualLayout>
      </c:layout>
      <c:barChart>
        <c:barDir val="col"/>
        <c:grouping val="clustered"/>
        <c:varyColors val="0"/>
        <c:ser>
          <c:idx val="0"/>
          <c:order val="0"/>
          <c:tx>
            <c:v>SERIE 1</c:v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'G-3'!$H$10:$H$31</c:f>
              <c:strCache>
                <c:ptCount val="22"/>
                <c:pt idx="0">
                  <c:v>10:30 10:45</c:v>
                </c:pt>
                <c:pt idx="1">
                  <c:v>10:45 11:00</c:v>
                </c:pt>
                <c:pt idx="2">
                  <c:v>11:00 11:15</c:v>
                </c:pt>
                <c:pt idx="3">
                  <c:v>11:15 11:30</c:v>
                </c:pt>
                <c:pt idx="4">
                  <c:v>11:30 11:45</c:v>
                </c:pt>
                <c:pt idx="5">
                  <c:v>11:45 12:00</c:v>
                </c:pt>
                <c:pt idx="6">
                  <c:v>12:00 12:15</c:v>
                </c:pt>
                <c:pt idx="7">
                  <c:v>12:15 12:30</c:v>
                </c:pt>
                <c:pt idx="8">
                  <c:v>12:30 12:45</c:v>
                </c:pt>
                <c:pt idx="9">
                  <c:v>12:45 13:00</c:v>
                </c:pt>
                <c:pt idx="10">
                  <c:v>13:00 13:15</c:v>
                </c:pt>
                <c:pt idx="11">
                  <c:v>13:15 13:30</c:v>
                </c:pt>
                <c:pt idx="12">
                  <c:v>13:30 13:45</c:v>
                </c:pt>
                <c:pt idx="13">
                  <c:v>13:45 14:00</c:v>
                </c:pt>
                <c:pt idx="14">
                  <c:v>14:00 14:15</c:v>
                </c:pt>
                <c:pt idx="15">
                  <c:v>14:15 14:30</c:v>
                </c:pt>
                <c:pt idx="16">
                  <c:v>14:30 14:45</c:v>
                </c:pt>
                <c:pt idx="17">
                  <c:v>14:45 15:00</c:v>
                </c:pt>
                <c:pt idx="18">
                  <c:v>15:30 15:45</c:v>
                </c:pt>
                <c:pt idx="19">
                  <c:v>15:45 16:00</c:v>
                </c:pt>
                <c:pt idx="20">
                  <c:v>16:00 16:15</c:v>
                </c:pt>
                <c:pt idx="21">
                  <c:v>16:15 16:30</c:v>
                </c:pt>
              </c:strCache>
            </c:strRef>
          </c:cat>
          <c:val>
            <c:numRef>
              <c:f>'G-3'!$M$10:$M$31</c:f>
              <c:numCache>
                <c:formatCode>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65193144"/>
        <c:axId val="265195104"/>
      </c:barChart>
      <c:catAx>
        <c:axId val="265193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65195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65195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65193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1D1D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'G-3'!$O$10:$O$29</c:f>
              <c:strCache>
                <c:ptCount val="20"/>
                <c:pt idx="0">
                  <c:v>16:30 16:45</c:v>
                </c:pt>
                <c:pt idx="1">
                  <c:v>16:45 17:00</c:v>
                </c:pt>
                <c:pt idx="2">
                  <c:v>17:00 17:15</c:v>
                </c:pt>
                <c:pt idx="3">
                  <c:v>17:15 17:30</c:v>
                </c:pt>
                <c:pt idx="4">
                  <c:v>17:30 17:45</c:v>
                </c:pt>
                <c:pt idx="5">
                  <c:v>17:45 18:00</c:v>
                </c:pt>
                <c:pt idx="6">
                  <c:v>18:00 18:15</c:v>
                </c:pt>
                <c:pt idx="7">
                  <c:v>18:15 18:30</c:v>
                </c:pt>
                <c:pt idx="8">
                  <c:v>18:30 18:45</c:v>
                </c:pt>
                <c:pt idx="9">
                  <c:v>18:45 19:00</c:v>
                </c:pt>
                <c:pt idx="10">
                  <c:v>19:00 19:15</c:v>
                </c:pt>
                <c:pt idx="11">
                  <c:v>19:15 19:30</c:v>
                </c:pt>
                <c:pt idx="12">
                  <c:v>19:30 19:45</c:v>
                </c:pt>
                <c:pt idx="13">
                  <c:v>19:45 20:00</c:v>
                </c:pt>
                <c:pt idx="14">
                  <c:v>20:00 20:15</c:v>
                </c:pt>
                <c:pt idx="15">
                  <c:v>20:15 20:30</c:v>
                </c:pt>
                <c:pt idx="16">
                  <c:v>20:30 20:45</c:v>
                </c:pt>
                <c:pt idx="17">
                  <c:v>20:45 21:00</c:v>
                </c:pt>
                <c:pt idx="18">
                  <c:v>21:00 21:15</c:v>
                </c:pt>
                <c:pt idx="19">
                  <c:v>21:15 21:30</c:v>
                </c:pt>
              </c:strCache>
            </c:strRef>
          </c:cat>
          <c:val>
            <c:numRef>
              <c:f>'G-3'!$T$10:$T$29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1042608"/>
        <c:axId val="311043000"/>
      </c:barChart>
      <c:catAx>
        <c:axId val="31104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043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104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4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5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6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6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7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8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9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0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8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1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2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0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61" name="Line 61"/>
        <xdr:cNvSpPr>
          <a:spLocks noChangeShapeType="1"/>
        </xdr:cNvSpPr>
      </xdr:nvSpPr>
      <xdr:spPr bwMode="auto">
        <a:xfrm>
          <a:off x="22002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2" name="Line 62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 flipH="1"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22860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2371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6" name="Rectangle 66"/>
        <xdr:cNvSpPr>
          <a:spLocks noChangeArrowheads="1"/>
        </xdr:cNvSpPr>
      </xdr:nvSpPr>
      <xdr:spPr bwMode="auto">
        <a:xfrm>
          <a:off x="280987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28098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7429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571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0" name="Line 72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1" name="Line 73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2" name="Line 74"/>
        <xdr:cNvSpPr>
          <a:spLocks noChangeShapeType="1"/>
        </xdr:cNvSpPr>
      </xdr:nvSpPr>
      <xdr:spPr bwMode="auto">
        <a:xfrm flipH="1"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3" name="Line 75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4" name="Line 76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5" name="Rectangle 77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6" name="Line 78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7" name="Line 79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8" name="Line 80"/>
        <xdr:cNvSpPr>
          <a:spLocks noChangeShapeType="1"/>
        </xdr:cNvSpPr>
      </xdr:nvSpPr>
      <xdr:spPr bwMode="auto">
        <a:xfrm>
          <a:off x="30956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79" name="Rectangle 81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80" name="Rectangle 82"/>
        <xdr:cNvSpPr>
          <a:spLocks noChangeArrowheads="1"/>
        </xdr:cNvSpPr>
      </xdr:nvSpPr>
      <xdr:spPr bwMode="auto">
        <a:xfrm>
          <a:off x="3095625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37</xdr:row>
      <xdr:rowOff>1</xdr:rowOff>
    </xdr:from>
    <xdr:to>
      <xdr:col>20</xdr:col>
      <xdr:colOff>371476</xdr:colOff>
      <xdr:row>45</xdr:row>
      <xdr:rowOff>38100</xdr:rowOff>
    </xdr:to>
    <xdr:graphicFrame macro="">
      <xdr:nvGraphicFramePr>
        <xdr:cNvPr id="8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45</xdr:row>
      <xdr:rowOff>47626</xdr:rowOff>
    </xdr:from>
    <xdr:to>
      <xdr:col>20</xdr:col>
      <xdr:colOff>371475</xdr:colOff>
      <xdr:row>54</xdr:row>
      <xdr:rowOff>66676</xdr:rowOff>
    </xdr:to>
    <xdr:graphicFrame macro="">
      <xdr:nvGraphicFramePr>
        <xdr:cNvPr id="8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54</xdr:row>
      <xdr:rowOff>76201</xdr:rowOff>
    </xdr:from>
    <xdr:to>
      <xdr:col>20</xdr:col>
      <xdr:colOff>381000</xdr:colOff>
      <xdr:row>62</xdr:row>
      <xdr:rowOff>114300</xdr:rowOff>
    </xdr:to>
    <xdr:graphicFrame macro="">
      <xdr:nvGraphicFramePr>
        <xdr:cNvPr id="8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4" zoomScaleNormal="100" workbookViewId="0">
      <selection activeCell="B10" sqref="B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23" t="s">
        <v>50</v>
      </c>
      <c r="B4" s="123"/>
      <c r="C4" s="123"/>
      <c r="D4" s="22"/>
      <c r="E4" s="128" t="s">
        <v>56</v>
      </c>
      <c r="F4" s="128"/>
      <c r="G4" s="128"/>
      <c r="H4" s="128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24" t="s">
        <v>52</v>
      </c>
      <c r="B5" s="124"/>
      <c r="C5" s="124"/>
      <c r="D5" s="128" t="s">
        <v>134</v>
      </c>
      <c r="E5" s="128"/>
      <c r="F5" s="128"/>
      <c r="G5" s="128"/>
      <c r="H5" s="128"/>
      <c r="I5" s="124" t="s">
        <v>49</v>
      </c>
      <c r="J5" s="124"/>
      <c r="K5" s="124"/>
      <c r="L5" s="129"/>
      <c r="M5" s="129"/>
      <c r="N5" s="129"/>
      <c r="O5" s="9"/>
      <c r="P5" s="124" t="s">
        <v>53</v>
      </c>
      <c r="Q5" s="124"/>
      <c r="R5" s="124"/>
      <c r="S5" s="127" t="s">
        <v>57</v>
      </c>
      <c r="T5" s="127"/>
      <c r="U5" s="127"/>
    </row>
    <row r="6" spans="1:21" ht="12.75" customHeight="1" x14ac:dyDescent="0.2">
      <c r="A6" s="124" t="s">
        <v>51</v>
      </c>
      <c r="B6" s="124"/>
      <c r="C6" s="124"/>
      <c r="D6" s="125" t="s">
        <v>135</v>
      </c>
      <c r="E6" s="125"/>
      <c r="F6" s="125"/>
      <c r="G6" s="125"/>
      <c r="H6" s="125"/>
      <c r="I6" s="124" t="s">
        <v>55</v>
      </c>
      <c r="J6" s="124"/>
      <c r="K6" s="124"/>
      <c r="L6" s="130">
        <v>2</v>
      </c>
      <c r="M6" s="130"/>
      <c r="N6" s="130"/>
      <c r="O6" s="36"/>
      <c r="P6" s="124" t="s">
        <v>54</v>
      </c>
      <c r="Q6" s="124"/>
      <c r="R6" s="124"/>
      <c r="S6" s="138">
        <v>42465</v>
      </c>
      <c r="T6" s="138"/>
      <c r="U6" s="138"/>
    </row>
    <row r="7" spans="1:21" ht="11.25" customHeight="1" x14ac:dyDescent="0.2">
      <c r="A7" s="10"/>
      <c r="B7" s="8"/>
      <c r="C7" s="8"/>
      <c r="D7" s="8"/>
      <c r="E7" s="137"/>
      <c r="F7" s="137"/>
      <c r="G7" s="137"/>
      <c r="H7" s="137"/>
      <c r="I7" s="137"/>
      <c r="J7" s="137"/>
      <c r="K7" s="137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31" t="s">
        <v>34</v>
      </c>
      <c r="B8" s="134" t="s">
        <v>32</v>
      </c>
      <c r="C8" s="135"/>
      <c r="D8" s="135"/>
      <c r="E8" s="136"/>
      <c r="F8" s="131" t="s">
        <v>33</v>
      </c>
      <c r="G8" s="131" t="s">
        <v>35</v>
      </c>
      <c r="H8" s="131" t="s">
        <v>34</v>
      </c>
      <c r="I8" s="134" t="s">
        <v>32</v>
      </c>
      <c r="J8" s="135"/>
      <c r="K8" s="135"/>
      <c r="L8" s="136"/>
      <c r="M8" s="131" t="s">
        <v>33</v>
      </c>
      <c r="N8" s="131" t="s">
        <v>35</v>
      </c>
      <c r="O8" s="131" t="s">
        <v>34</v>
      </c>
      <c r="P8" s="134" t="s">
        <v>32</v>
      </c>
      <c r="Q8" s="135"/>
      <c r="R8" s="135"/>
      <c r="S8" s="136"/>
      <c r="T8" s="131" t="s">
        <v>33</v>
      </c>
      <c r="U8" s="131" t="s">
        <v>35</v>
      </c>
    </row>
    <row r="9" spans="1:21" ht="12" customHeight="1" thickBot="1" x14ac:dyDescent="0.25">
      <c r="A9" s="133"/>
      <c r="B9" s="12" t="s">
        <v>48</v>
      </c>
      <c r="C9" s="12" t="s">
        <v>0</v>
      </c>
      <c r="D9" s="12" t="s">
        <v>2</v>
      </c>
      <c r="E9" s="13" t="s">
        <v>3</v>
      </c>
      <c r="F9" s="133"/>
      <c r="G9" s="133"/>
      <c r="H9" s="133"/>
      <c r="I9" s="14" t="s">
        <v>48</v>
      </c>
      <c r="J9" s="14" t="s">
        <v>0</v>
      </c>
      <c r="K9" s="12" t="s">
        <v>2</v>
      </c>
      <c r="L9" s="13" t="s">
        <v>3</v>
      </c>
      <c r="M9" s="133"/>
      <c r="N9" s="133"/>
      <c r="O9" s="133"/>
      <c r="P9" s="14" t="s">
        <v>48</v>
      </c>
      <c r="Q9" s="14" t="s">
        <v>0</v>
      </c>
      <c r="R9" s="12" t="s">
        <v>2</v>
      </c>
      <c r="S9" s="13" t="s">
        <v>3</v>
      </c>
      <c r="T9" s="133"/>
      <c r="U9" s="132"/>
    </row>
    <row r="10" spans="1:21" ht="24" customHeight="1" x14ac:dyDescent="0.2">
      <c r="A10" s="102" t="s">
        <v>126</v>
      </c>
      <c r="B10" s="91">
        <v>3</v>
      </c>
      <c r="C10" s="91">
        <v>18</v>
      </c>
      <c r="D10" s="91">
        <v>0</v>
      </c>
      <c r="E10" s="91">
        <v>0</v>
      </c>
      <c r="F10" s="103">
        <f t="shared" ref="F10:F31" si="0">B10*0.5+C10*1+D10*2+E10*2.5</f>
        <v>19.5</v>
      </c>
      <c r="G10" s="30"/>
      <c r="H10" s="107" t="s">
        <v>101</v>
      </c>
      <c r="I10" s="108">
        <v>66</v>
      </c>
      <c r="J10" s="108">
        <v>212</v>
      </c>
      <c r="K10" s="108">
        <v>5</v>
      </c>
      <c r="L10" s="108">
        <v>3</v>
      </c>
      <c r="M10" s="109">
        <f t="shared" ref="M10:M31" si="1">I10*0.5+J10*1+K10*2+L10*2.5</f>
        <v>262.5</v>
      </c>
      <c r="N10" s="30">
        <f>F29+F30+F31+M10</f>
        <v>1163.5</v>
      </c>
      <c r="O10" s="92" t="s">
        <v>131</v>
      </c>
      <c r="P10" s="91">
        <v>90</v>
      </c>
      <c r="Q10" s="91">
        <v>210</v>
      </c>
      <c r="R10" s="91">
        <v>6</v>
      </c>
      <c r="S10" s="91">
        <v>4</v>
      </c>
      <c r="T10" s="103">
        <f t="shared" ref="T10:T29" si="2">P10*0.5+Q10*1+R10*2+S10*2.5</f>
        <v>277</v>
      </c>
      <c r="U10" s="93"/>
    </row>
    <row r="11" spans="1:21" ht="24" customHeight="1" x14ac:dyDescent="0.2">
      <c r="A11" s="94" t="s">
        <v>127</v>
      </c>
      <c r="B11" s="99">
        <v>6</v>
      </c>
      <c r="C11" s="99">
        <v>25</v>
      </c>
      <c r="D11" s="99">
        <v>0</v>
      </c>
      <c r="E11" s="99">
        <v>0</v>
      </c>
      <c r="F11" s="6">
        <f t="shared" si="0"/>
        <v>28</v>
      </c>
      <c r="G11" s="100"/>
      <c r="H11" s="105" t="s">
        <v>102</v>
      </c>
      <c r="I11" s="110">
        <v>69</v>
      </c>
      <c r="J11" s="110">
        <v>210</v>
      </c>
      <c r="K11" s="110">
        <v>5</v>
      </c>
      <c r="L11" s="110">
        <v>2</v>
      </c>
      <c r="M11" s="111">
        <f t="shared" si="1"/>
        <v>259.5</v>
      </c>
      <c r="N11" s="100">
        <f>M11+M10+F31+F30</f>
        <v>1113</v>
      </c>
      <c r="O11" s="15" t="s">
        <v>130</v>
      </c>
      <c r="P11" s="99">
        <v>76</v>
      </c>
      <c r="Q11" s="39">
        <v>253</v>
      </c>
      <c r="R11" s="39">
        <v>8</v>
      </c>
      <c r="S11" s="99">
        <v>2</v>
      </c>
      <c r="T11" s="6">
        <f t="shared" si="2"/>
        <v>312</v>
      </c>
      <c r="U11" s="101"/>
    </row>
    <row r="12" spans="1:21" ht="24" customHeight="1" x14ac:dyDescent="0.2">
      <c r="A12" s="98" t="s">
        <v>128</v>
      </c>
      <c r="B12" s="99">
        <v>13</v>
      </c>
      <c r="C12" s="99">
        <v>39</v>
      </c>
      <c r="D12" s="99">
        <v>0</v>
      </c>
      <c r="E12" s="99">
        <v>0</v>
      </c>
      <c r="F12" s="6">
        <f t="shared" si="0"/>
        <v>45.5</v>
      </c>
      <c r="G12" s="100"/>
      <c r="H12" s="16" t="s">
        <v>27</v>
      </c>
      <c r="I12" s="99">
        <v>71</v>
      </c>
      <c r="J12" s="99">
        <v>216</v>
      </c>
      <c r="K12" s="99">
        <v>5</v>
      </c>
      <c r="L12" s="99">
        <v>3</v>
      </c>
      <c r="M12" s="6">
        <f t="shared" si="1"/>
        <v>269</v>
      </c>
      <c r="N12" s="100">
        <f>M12+M11+M10+F31</f>
        <v>1138</v>
      </c>
      <c r="O12" s="16" t="s">
        <v>29</v>
      </c>
      <c r="P12" s="99">
        <v>83</v>
      </c>
      <c r="Q12" s="39">
        <v>275</v>
      </c>
      <c r="R12" s="39">
        <v>6</v>
      </c>
      <c r="S12" s="99">
        <v>4</v>
      </c>
      <c r="T12" s="6">
        <f t="shared" si="2"/>
        <v>338.5</v>
      </c>
      <c r="U12" s="101"/>
    </row>
    <row r="13" spans="1:21" ht="24" customHeight="1" x14ac:dyDescent="0.2">
      <c r="A13" s="94" t="s">
        <v>129</v>
      </c>
      <c r="B13" s="39">
        <v>24</v>
      </c>
      <c r="C13" s="39">
        <v>43</v>
      </c>
      <c r="D13" s="39">
        <v>1</v>
      </c>
      <c r="E13" s="39">
        <v>3</v>
      </c>
      <c r="F13" s="6">
        <f t="shared" si="0"/>
        <v>64.5</v>
      </c>
      <c r="G13" s="2">
        <f>F13+F12+F11+F10</f>
        <v>157.5</v>
      </c>
      <c r="H13" s="15" t="s">
        <v>28</v>
      </c>
      <c r="I13" s="39">
        <v>69</v>
      </c>
      <c r="J13" s="39">
        <v>212</v>
      </c>
      <c r="K13" s="39">
        <v>6</v>
      </c>
      <c r="L13" s="39">
        <v>2</v>
      </c>
      <c r="M13" s="6">
        <f t="shared" si="1"/>
        <v>263.5</v>
      </c>
      <c r="N13" s="2">
        <f>M13+M12+M11+M10</f>
        <v>1054.5</v>
      </c>
      <c r="O13" s="16" t="s">
        <v>30</v>
      </c>
      <c r="P13" s="39">
        <v>106</v>
      </c>
      <c r="Q13" s="39">
        <v>241</v>
      </c>
      <c r="R13" s="39">
        <v>6</v>
      </c>
      <c r="S13" s="39">
        <v>3</v>
      </c>
      <c r="T13" s="6">
        <f t="shared" si="2"/>
        <v>313.5</v>
      </c>
      <c r="U13" s="95">
        <f>T13+T12+T11+T10</f>
        <v>1241</v>
      </c>
    </row>
    <row r="14" spans="1:21" ht="24" customHeight="1" x14ac:dyDescent="0.2">
      <c r="A14" s="94" t="s">
        <v>116</v>
      </c>
      <c r="B14" s="39">
        <v>24</v>
      </c>
      <c r="C14" s="39">
        <v>69</v>
      </c>
      <c r="D14" s="39">
        <v>3</v>
      </c>
      <c r="E14" s="39">
        <v>0</v>
      </c>
      <c r="F14" s="6">
        <f t="shared" si="0"/>
        <v>87</v>
      </c>
      <c r="G14" s="2">
        <f t="shared" ref="G14:G31" si="3">F14+F13+F12+F11</f>
        <v>225</v>
      </c>
      <c r="H14" s="15" t="s">
        <v>1</v>
      </c>
      <c r="I14" s="39">
        <v>82</v>
      </c>
      <c r="J14" s="39">
        <v>233</v>
      </c>
      <c r="K14" s="39">
        <v>8</v>
      </c>
      <c r="L14" s="39">
        <v>2</v>
      </c>
      <c r="M14" s="6">
        <f t="shared" si="1"/>
        <v>295</v>
      </c>
      <c r="N14" s="2">
        <f t="shared" ref="N14:N31" si="4">M14+M13+M12+M11</f>
        <v>1087</v>
      </c>
      <c r="O14" s="16" t="s">
        <v>8</v>
      </c>
      <c r="P14" s="39">
        <v>108</v>
      </c>
      <c r="Q14" s="39">
        <v>287</v>
      </c>
      <c r="R14" s="39">
        <v>8</v>
      </c>
      <c r="S14" s="39">
        <v>1</v>
      </c>
      <c r="T14" s="6">
        <f t="shared" si="2"/>
        <v>359.5</v>
      </c>
      <c r="U14" s="95">
        <f t="shared" ref="U14:U29" si="5">T14+T13+T12+T11</f>
        <v>1323.5</v>
      </c>
    </row>
    <row r="15" spans="1:21" ht="24" customHeight="1" x14ac:dyDescent="0.2">
      <c r="A15" s="94" t="s">
        <v>117</v>
      </c>
      <c r="B15" s="39">
        <v>24</v>
      </c>
      <c r="C15" s="39">
        <v>125</v>
      </c>
      <c r="D15" s="39">
        <v>5</v>
      </c>
      <c r="E15" s="39">
        <v>1</v>
      </c>
      <c r="F15" s="6">
        <f t="shared" si="0"/>
        <v>149.5</v>
      </c>
      <c r="G15" s="2">
        <f t="shared" si="3"/>
        <v>346.5</v>
      </c>
      <c r="H15" s="15" t="s">
        <v>4</v>
      </c>
      <c r="I15" s="39">
        <v>71</v>
      </c>
      <c r="J15" s="39">
        <v>262</v>
      </c>
      <c r="K15" s="39">
        <v>4</v>
      </c>
      <c r="L15" s="39">
        <v>1</v>
      </c>
      <c r="M15" s="6">
        <f t="shared" si="1"/>
        <v>308</v>
      </c>
      <c r="N15" s="2">
        <f t="shared" si="4"/>
        <v>1135.5</v>
      </c>
      <c r="O15" s="15" t="s">
        <v>10</v>
      </c>
      <c r="P15" s="39">
        <v>106</v>
      </c>
      <c r="Q15" s="39">
        <v>269</v>
      </c>
      <c r="R15" s="39">
        <v>9</v>
      </c>
      <c r="S15" s="39">
        <v>0</v>
      </c>
      <c r="T15" s="6">
        <f t="shared" si="2"/>
        <v>340</v>
      </c>
      <c r="U15" s="95">
        <f t="shared" si="5"/>
        <v>1351.5</v>
      </c>
    </row>
    <row r="16" spans="1:21" ht="24" customHeight="1" x14ac:dyDescent="0.2">
      <c r="A16" s="94" t="s">
        <v>97</v>
      </c>
      <c r="B16" s="39">
        <v>33</v>
      </c>
      <c r="C16" s="39">
        <v>168</v>
      </c>
      <c r="D16" s="39">
        <v>3</v>
      </c>
      <c r="E16" s="39">
        <v>0</v>
      </c>
      <c r="F16" s="6">
        <f t="shared" si="0"/>
        <v>190.5</v>
      </c>
      <c r="G16" s="2">
        <f t="shared" si="3"/>
        <v>491.5</v>
      </c>
      <c r="H16" s="15" t="s">
        <v>5</v>
      </c>
      <c r="I16" s="39">
        <v>94</v>
      </c>
      <c r="J16" s="39">
        <v>297</v>
      </c>
      <c r="K16" s="39">
        <v>4</v>
      </c>
      <c r="L16" s="39">
        <v>3</v>
      </c>
      <c r="M16" s="6">
        <f t="shared" si="1"/>
        <v>359.5</v>
      </c>
      <c r="N16" s="2">
        <f t="shared" si="4"/>
        <v>1226</v>
      </c>
      <c r="O16" s="15" t="s">
        <v>13</v>
      </c>
      <c r="P16" s="39">
        <v>120</v>
      </c>
      <c r="Q16" s="39">
        <v>310</v>
      </c>
      <c r="R16" s="39">
        <v>7</v>
      </c>
      <c r="S16" s="39">
        <v>3</v>
      </c>
      <c r="T16" s="6">
        <f t="shared" si="2"/>
        <v>391.5</v>
      </c>
      <c r="U16" s="95">
        <f t="shared" si="5"/>
        <v>1404.5</v>
      </c>
    </row>
    <row r="17" spans="1:21" ht="24" customHeight="1" x14ac:dyDescent="0.2">
      <c r="A17" s="94" t="s">
        <v>98</v>
      </c>
      <c r="B17" s="39">
        <v>52</v>
      </c>
      <c r="C17" s="39">
        <v>215</v>
      </c>
      <c r="D17" s="39">
        <v>6</v>
      </c>
      <c r="E17" s="39">
        <v>0</v>
      </c>
      <c r="F17" s="6">
        <f t="shared" si="0"/>
        <v>253</v>
      </c>
      <c r="G17" s="2">
        <f t="shared" si="3"/>
        <v>680</v>
      </c>
      <c r="H17" s="15" t="s">
        <v>6</v>
      </c>
      <c r="I17" s="39">
        <v>71</v>
      </c>
      <c r="J17" s="39">
        <v>270</v>
      </c>
      <c r="K17" s="39">
        <v>8</v>
      </c>
      <c r="L17" s="39">
        <v>1</v>
      </c>
      <c r="M17" s="6">
        <f t="shared" si="1"/>
        <v>324</v>
      </c>
      <c r="N17" s="2">
        <f t="shared" si="4"/>
        <v>1286.5</v>
      </c>
      <c r="O17" s="15" t="s">
        <v>16</v>
      </c>
      <c r="P17" s="39">
        <v>142</v>
      </c>
      <c r="Q17" s="39">
        <v>317</v>
      </c>
      <c r="R17" s="39">
        <v>7</v>
      </c>
      <c r="S17" s="39">
        <v>2</v>
      </c>
      <c r="T17" s="6">
        <f t="shared" si="2"/>
        <v>407</v>
      </c>
      <c r="U17" s="95">
        <f t="shared" si="5"/>
        <v>1498</v>
      </c>
    </row>
    <row r="18" spans="1:21" ht="24" customHeight="1" x14ac:dyDescent="0.2">
      <c r="A18" s="94" t="s">
        <v>99</v>
      </c>
      <c r="B18" s="39">
        <v>66</v>
      </c>
      <c r="C18" s="39">
        <v>234</v>
      </c>
      <c r="D18" s="39">
        <v>8</v>
      </c>
      <c r="E18" s="39">
        <v>1</v>
      </c>
      <c r="F18" s="6">
        <f t="shared" si="0"/>
        <v>285.5</v>
      </c>
      <c r="G18" s="2">
        <f t="shared" si="3"/>
        <v>878.5</v>
      </c>
      <c r="H18" s="15" t="s">
        <v>7</v>
      </c>
      <c r="I18" s="39">
        <v>66</v>
      </c>
      <c r="J18" s="39">
        <v>237</v>
      </c>
      <c r="K18" s="39">
        <v>6</v>
      </c>
      <c r="L18" s="39">
        <v>2</v>
      </c>
      <c r="M18" s="6">
        <f t="shared" si="1"/>
        <v>287</v>
      </c>
      <c r="N18" s="2">
        <f t="shared" si="4"/>
        <v>1278.5</v>
      </c>
      <c r="O18" s="15" t="s">
        <v>41</v>
      </c>
      <c r="P18" s="39">
        <v>91</v>
      </c>
      <c r="Q18" s="39">
        <v>252</v>
      </c>
      <c r="R18" s="39">
        <v>8</v>
      </c>
      <c r="S18" s="39">
        <v>2</v>
      </c>
      <c r="T18" s="6">
        <f t="shared" si="2"/>
        <v>318.5</v>
      </c>
      <c r="U18" s="95">
        <f t="shared" si="5"/>
        <v>1457</v>
      </c>
    </row>
    <row r="19" spans="1:21" ht="24" customHeight="1" x14ac:dyDescent="0.2">
      <c r="A19" s="94" t="s">
        <v>100</v>
      </c>
      <c r="B19" s="39">
        <v>46</v>
      </c>
      <c r="C19" s="39">
        <v>226</v>
      </c>
      <c r="D19" s="39">
        <v>8</v>
      </c>
      <c r="E19" s="39">
        <v>3</v>
      </c>
      <c r="F19" s="6">
        <f t="shared" si="0"/>
        <v>272.5</v>
      </c>
      <c r="G19" s="2">
        <f t="shared" si="3"/>
        <v>1001.5</v>
      </c>
      <c r="H19" s="15" t="s">
        <v>9</v>
      </c>
      <c r="I19" s="39">
        <v>77</v>
      </c>
      <c r="J19" s="39">
        <v>243</v>
      </c>
      <c r="K19" s="39">
        <v>7</v>
      </c>
      <c r="L19" s="39">
        <v>1</v>
      </c>
      <c r="M19" s="6">
        <f t="shared" si="1"/>
        <v>298</v>
      </c>
      <c r="N19" s="2">
        <f t="shared" si="4"/>
        <v>1268.5</v>
      </c>
      <c r="O19" s="15" t="s">
        <v>42</v>
      </c>
      <c r="P19" s="39">
        <v>87</v>
      </c>
      <c r="Q19" s="39">
        <v>222</v>
      </c>
      <c r="R19" s="39">
        <v>9</v>
      </c>
      <c r="S19" s="39">
        <v>1</v>
      </c>
      <c r="T19" s="6">
        <f t="shared" si="2"/>
        <v>286</v>
      </c>
      <c r="U19" s="95">
        <f t="shared" si="5"/>
        <v>1403</v>
      </c>
    </row>
    <row r="20" spans="1:21" ht="24" customHeight="1" x14ac:dyDescent="0.2">
      <c r="A20" s="94" t="s">
        <v>11</v>
      </c>
      <c r="B20" s="39">
        <v>27</v>
      </c>
      <c r="C20" s="39">
        <v>212</v>
      </c>
      <c r="D20" s="39">
        <v>7</v>
      </c>
      <c r="E20" s="39">
        <v>5</v>
      </c>
      <c r="F20" s="6">
        <f t="shared" si="0"/>
        <v>252</v>
      </c>
      <c r="G20" s="2">
        <f t="shared" si="3"/>
        <v>1063</v>
      </c>
      <c r="H20" s="105" t="s">
        <v>12</v>
      </c>
      <c r="I20" s="106">
        <v>65</v>
      </c>
      <c r="J20" s="106">
        <v>245</v>
      </c>
      <c r="K20" s="106">
        <v>5</v>
      </c>
      <c r="L20" s="106">
        <v>2</v>
      </c>
      <c r="M20" s="6">
        <f t="shared" si="1"/>
        <v>292.5</v>
      </c>
      <c r="N20" s="2">
        <f t="shared" si="4"/>
        <v>1201.5</v>
      </c>
      <c r="O20" s="15" t="s">
        <v>109</v>
      </c>
      <c r="P20" s="39">
        <v>66</v>
      </c>
      <c r="Q20" s="39">
        <v>221</v>
      </c>
      <c r="R20" s="39">
        <v>7</v>
      </c>
      <c r="S20" s="39">
        <v>1</v>
      </c>
      <c r="T20" s="6">
        <f t="shared" si="2"/>
        <v>270.5</v>
      </c>
      <c r="U20" s="95">
        <f t="shared" si="5"/>
        <v>1282</v>
      </c>
    </row>
    <row r="21" spans="1:21" ht="24" customHeight="1" x14ac:dyDescent="0.2">
      <c r="A21" s="94" t="s">
        <v>14</v>
      </c>
      <c r="B21" s="39">
        <v>55</v>
      </c>
      <c r="C21" s="39">
        <v>189</v>
      </c>
      <c r="D21" s="39">
        <v>9</v>
      </c>
      <c r="E21" s="39">
        <v>2</v>
      </c>
      <c r="F21" s="6">
        <f t="shared" si="0"/>
        <v>239.5</v>
      </c>
      <c r="G21" s="2">
        <f t="shared" si="3"/>
        <v>1049.5</v>
      </c>
      <c r="H21" s="105" t="s">
        <v>15</v>
      </c>
      <c r="I21" s="106">
        <v>53</v>
      </c>
      <c r="J21" s="106">
        <v>222</v>
      </c>
      <c r="K21" s="106">
        <v>4</v>
      </c>
      <c r="L21" s="106">
        <v>1</v>
      </c>
      <c r="M21" s="6">
        <f t="shared" si="1"/>
        <v>259</v>
      </c>
      <c r="N21" s="2">
        <f t="shared" si="4"/>
        <v>1136.5</v>
      </c>
      <c r="O21" s="15" t="s">
        <v>110</v>
      </c>
      <c r="P21" s="39">
        <v>66</v>
      </c>
      <c r="Q21" s="39">
        <v>239</v>
      </c>
      <c r="R21" s="39">
        <v>4</v>
      </c>
      <c r="S21" s="39">
        <v>3</v>
      </c>
      <c r="T21" s="6">
        <f t="shared" si="2"/>
        <v>287.5</v>
      </c>
      <c r="U21" s="95">
        <f t="shared" si="5"/>
        <v>1162.5</v>
      </c>
    </row>
    <row r="22" spans="1:21" ht="24" customHeight="1" x14ac:dyDescent="0.2">
      <c r="A22" s="94" t="s">
        <v>17</v>
      </c>
      <c r="B22" s="39">
        <v>74</v>
      </c>
      <c r="C22" s="39">
        <v>233</v>
      </c>
      <c r="D22" s="39">
        <v>10</v>
      </c>
      <c r="E22" s="39">
        <v>1</v>
      </c>
      <c r="F22" s="6">
        <f t="shared" si="0"/>
        <v>292.5</v>
      </c>
      <c r="G22" s="2">
        <f t="shared" si="3"/>
        <v>1056.5</v>
      </c>
      <c r="H22" s="15" t="s">
        <v>18</v>
      </c>
      <c r="I22" s="39">
        <v>41</v>
      </c>
      <c r="J22" s="39">
        <v>210</v>
      </c>
      <c r="K22" s="39">
        <v>5</v>
      </c>
      <c r="L22" s="39">
        <v>2</v>
      </c>
      <c r="M22" s="6">
        <f t="shared" si="1"/>
        <v>245.5</v>
      </c>
      <c r="N22" s="2">
        <f t="shared" si="4"/>
        <v>1095</v>
      </c>
      <c r="O22" s="15" t="s">
        <v>111</v>
      </c>
      <c r="P22" s="39">
        <v>57</v>
      </c>
      <c r="Q22" s="39">
        <v>206</v>
      </c>
      <c r="R22" s="39">
        <v>6</v>
      </c>
      <c r="S22" s="39">
        <v>1</v>
      </c>
      <c r="T22" s="6">
        <f t="shared" si="2"/>
        <v>249</v>
      </c>
      <c r="U22" s="95">
        <f t="shared" si="5"/>
        <v>1093</v>
      </c>
    </row>
    <row r="23" spans="1:21" ht="24" customHeight="1" x14ac:dyDescent="0.2">
      <c r="A23" s="94" t="s">
        <v>19</v>
      </c>
      <c r="B23" s="39">
        <v>76</v>
      </c>
      <c r="C23" s="39">
        <v>263</v>
      </c>
      <c r="D23" s="39">
        <v>15</v>
      </c>
      <c r="E23" s="39">
        <v>5</v>
      </c>
      <c r="F23" s="6">
        <f t="shared" si="0"/>
        <v>343.5</v>
      </c>
      <c r="G23" s="2">
        <f t="shared" si="3"/>
        <v>1127.5</v>
      </c>
      <c r="H23" s="15" t="s">
        <v>20</v>
      </c>
      <c r="I23" s="39">
        <v>39</v>
      </c>
      <c r="J23" s="39">
        <v>230</v>
      </c>
      <c r="K23" s="39">
        <v>4</v>
      </c>
      <c r="L23" s="39">
        <v>2</v>
      </c>
      <c r="M23" s="6">
        <f t="shared" si="1"/>
        <v>262.5</v>
      </c>
      <c r="N23" s="2">
        <f t="shared" si="4"/>
        <v>1059.5</v>
      </c>
      <c r="O23" s="15" t="s">
        <v>112</v>
      </c>
      <c r="P23" s="39">
        <v>60</v>
      </c>
      <c r="Q23" s="39">
        <v>190</v>
      </c>
      <c r="R23" s="39">
        <v>6</v>
      </c>
      <c r="S23" s="39">
        <v>0</v>
      </c>
      <c r="T23" s="6">
        <f t="shared" si="2"/>
        <v>232</v>
      </c>
      <c r="U23" s="95">
        <f t="shared" si="5"/>
        <v>1039</v>
      </c>
    </row>
    <row r="24" spans="1:21" ht="24" customHeight="1" x14ac:dyDescent="0.2">
      <c r="A24" s="94" t="s">
        <v>21</v>
      </c>
      <c r="B24" s="39">
        <v>71</v>
      </c>
      <c r="C24" s="39">
        <v>247</v>
      </c>
      <c r="D24" s="39">
        <v>12</v>
      </c>
      <c r="E24" s="39">
        <v>3</v>
      </c>
      <c r="F24" s="6">
        <f t="shared" si="0"/>
        <v>314</v>
      </c>
      <c r="G24" s="2">
        <f t="shared" si="3"/>
        <v>1189.5</v>
      </c>
      <c r="H24" s="15" t="s">
        <v>22</v>
      </c>
      <c r="I24" s="39">
        <v>48</v>
      </c>
      <c r="J24" s="39">
        <v>237</v>
      </c>
      <c r="K24" s="39">
        <v>4</v>
      </c>
      <c r="L24" s="39">
        <v>4</v>
      </c>
      <c r="M24" s="6">
        <f t="shared" si="1"/>
        <v>279</v>
      </c>
      <c r="N24" s="2">
        <f t="shared" si="4"/>
        <v>1046</v>
      </c>
      <c r="O24" s="15" t="s">
        <v>118</v>
      </c>
      <c r="P24" s="39">
        <v>56</v>
      </c>
      <c r="Q24" s="39">
        <v>203</v>
      </c>
      <c r="R24" s="39">
        <v>9</v>
      </c>
      <c r="S24" s="39">
        <v>3</v>
      </c>
      <c r="T24" s="6">
        <f t="shared" si="2"/>
        <v>256.5</v>
      </c>
      <c r="U24" s="95">
        <f t="shared" si="5"/>
        <v>1025</v>
      </c>
    </row>
    <row r="25" spans="1:21" ht="24" customHeight="1" x14ac:dyDescent="0.2">
      <c r="A25" s="94" t="s">
        <v>23</v>
      </c>
      <c r="B25" s="39">
        <v>67</v>
      </c>
      <c r="C25" s="39">
        <v>230</v>
      </c>
      <c r="D25" s="39">
        <v>12</v>
      </c>
      <c r="E25" s="39">
        <v>5</v>
      </c>
      <c r="F25" s="6">
        <f t="shared" si="0"/>
        <v>300</v>
      </c>
      <c r="G25" s="2">
        <f t="shared" si="3"/>
        <v>1250</v>
      </c>
      <c r="H25" s="15" t="s">
        <v>24</v>
      </c>
      <c r="I25" s="39">
        <v>39</v>
      </c>
      <c r="J25" s="39">
        <v>236</v>
      </c>
      <c r="K25" s="39">
        <v>6</v>
      </c>
      <c r="L25" s="39">
        <v>2</v>
      </c>
      <c r="M25" s="6">
        <f t="shared" si="1"/>
        <v>272.5</v>
      </c>
      <c r="N25" s="2">
        <f t="shared" si="4"/>
        <v>1059.5</v>
      </c>
      <c r="O25" s="15" t="s">
        <v>119</v>
      </c>
      <c r="P25" s="39">
        <v>37</v>
      </c>
      <c r="Q25" s="39">
        <v>235</v>
      </c>
      <c r="R25" s="39">
        <v>4</v>
      </c>
      <c r="S25" s="39">
        <v>0</v>
      </c>
      <c r="T25" s="6">
        <f t="shared" si="2"/>
        <v>261.5</v>
      </c>
      <c r="U25" s="95">
        <f t="shared" si="5"/>
        <v>999</v>
      </c>
    </row>
    <row r="26" spans="1:21" ht="24" customHeight="1" x14ac:dyDescent="0.2">
      <c r="A26" s="94" t="s">
        <v>37</v>
      </c>
      <c r="B26" s="39">
        <v>61</v>
      </c>
      <c r="C26" s="39">
        <v>229</v>
      </c>
      <c r="D26" s="39">
        <v>9</v>
      </c>
      <c r="E26" s="39">
        <v>9</v>
      </c>
      <c r="F26" s="6">
        <f t="shared" si="0"/>
        <v>300</v>
      </c>
      <c r="G26" s="2">
        <f t="shared" si="3"/>
        <v>1257.5</v>
      </c>
      <c r="H26" s="15" t="s">
        <v>25</v>
      </c>
      <c r="I26" s="39">
        <v>63</v>
      </c>
      <c r="J26" s="39">
        <v>266</v>
      </c>
      <c r="K26" s="39">
        <v>5</v>
      </c>
      <c r="L26" s="39">
        <v>1</v>
      </c>
      <c r="M26" s="6">
        <f t="shared" si="1"/>
        <v>310</v>
      </c>
      <c r="N26" s="2">
        <f t="shared" si="4"/>
        <v>1124</v>
      </c>
      <c r="O26" s="15" t="s">
        <v>120</v>
      </c>
      <c r="P26" s="39">
        <v>38</v>
      </c>
      <c r="Q26" s="39">
        <v>202</v>
      </c>
      <c r="R26" s="39">
        <v>7</v>
      </c>
      <c r="S26" s="39">
        <v>0</v>
      </c>
      <c r="T26" s="6">
        <f t="shared" si="2"/>
        <v>235</v>
      </c>
      <c r="U26" s="95">
        <f t="shared" si="5"/>
        <v>985</v>
      </c>
    </row>
    <row r="27" spans="1:21" ht="24" customHeight="1" x14ac:dyDescent="0.2">
      <c r="A27" s="94" t="s">
        <v>38</v>
      </c>
      <c r="B27" s="39">
        <v>55</v>
      </c>
      <c r="C27" s="39">
        <v>210</v>
      </c>
      <c r="D27" s="39">
        <v>7</v>
      </c>
      <c r="E27" s="39">
        <v>5</v>
      </c>
      <c r="F27" s="6">
        <f t="shared" si="0"/>
        <v>264</v>
      </c>
      <c r="G27" s="2">
        <f t="shared" si="3"/>
        <v>1178</v>
      </c>
      <c r="H27" s="15" t="s">
        <v>26</v>
      </c>
      <c r="I27" s="39">
        <v>58</v>
      </c>
      <c r="J27" s="39">
        <v>161</v>
      </c>
      <c r="K27" s="39">
        <v>5</v>
      </c>
      <c r="L27" s="39">
        <v>0</v>
      </c>
      <c r="M27" s="6">
        <f t="shared" si="1"/>
        <v>200</v>
      </c>
      <c r="N27" s="2">
        <f t="shared" si="4"/>
        <v>1061.5</v>
      </c>
      <c r="O27" s="15" t="s">
        <v>121</v>
      </c>
      <c r="P27" s="39">
        <v>46</v>
      </c>
      <c r="Q27" s="39">
        <v>195</v>
      </c>
      <c r="R27" s="39">
        <v>6</v>
      </c>
      <c r="S27" s="39">
        <v>1</v>
      </c>
      <c r="T27" s="6">
        <f t="shared" si="2"/>
        <v>232.5</v>
      </c>
      <c r="U27" s="95">
        <f t="shared" si="5"/>
        <v>985.5</v>
      </c>
    </row>
    <row r="28" spans="1:21" ht="24" customHeight="1" x14ac:dyDescent="0.2">
      <c r="A28" s="94" t="s">
        <v>39</v>
      </c>
      <c r="B28" s="39">
        <v>50</v>
      </c>
      <c r="C28" s="39">
        <v>206</v>
      </c>
      <c r="D28" s="39">
        <v>5</v>
      </c>
      <c r="E28" s="39">
        <v>4</v>
      </c>
      <c r="F28" s="6">
        <f t="shared" si="0"/>
        <v>251</v>
      </c>
      <c r="G28" s="2">
        <f t="shared" si="3"/>
        <v>1115</v>
      </c>
      <c r="H28" s="105" t="s">
        <v>107</v>
      </c>
      <c r="I28" s="106">
        <v>85</v>
      </c>
      <c r="J28" s="106">
        <v>261</v>
      </c>
      <c r="K28" s="106">
        <v>7</v>
      </c>
      <c r="L28" s="106">
        <v>3</v>
      </c>
      <c r="M28" s="6">
        <f t="shared" si="1"/>
        <v>325</v>
      </c>
      <c r="N28" s="2">
        <f t="shared" si="4"/>
        <v>1107.5</v>
      </c>
      <c r="O28" s="15" t="s">
        <v>122</v>
      </c>
      <c r="P28" s="39">
        <v>43</v>
      </c>
      <c r="Q28" s="39">
        <v>176</v>
      </c>
      <c r="R28" s="39">
        <v>6</v>
      </c>
      <c r="S28" s="39">
        <v>2</v>
      </c>
      <c r="T28" s="6">
        <f t="shared" si="2"/>
        <v>214.5</v>
      </c>
      <c r="U28" s="95">
        <f t="shared" si="5"/>
        <v>943.5</v>
      </c>
    </row>
    <row r="29" spans="1:21" ht="24" customHeight="1" x14ac:dyDescent="0.2">
      <c r="A29" s="94" t="s">
        <v>40</v>
      </c>
      <c r="B29" s="39">
        <v>53</v>
      </c>
      <c r="C29" s="39">
        <v>250</v>
      </c>
      <c r="D29" s="39">
        <v>8</v>
      </c>
      <c r="E29" s="39">
        <v>7</v>
      </c>
      <c r="F29" s="6">
        <f t="shared" si="0"/>
        <v>310</v>
      </c>
      <c r="G29" s="2">
        <f t="shared" si="3"/>
        <v>1125</v>
      </c>
      <c r="H29" s="105" t="s">
        <v>108</v>
      </c>
      <c r="I29" s="106">
        <v>67</v>
      </c>
      <c r="J29" s="106">
        <v>247</v>
      </c>
      <c r="K29" s="106">
        <v>6</v>
      </c>
      <c r="L29" s="106">
        <v>6</v>
      </c>
      <c r="M29" s="6">
        <f t="shared" si="1"/>
        <v>307.5</v>
      </c>
      <c r="N29" s="2">
        <f t="shared" si="4"/>
        <v>1142.5</v>
      </c>
      <c r="O29" s="15" t="s">
        <v>123</v>
      </c>
      <c r="P29" s="39">
        <v>33</v>
      </c>
      <c r="Q29" s="39">
        <v>161</v>
      </c>
      <c r="R29" s="39">
        <v>4</v>
      </c>
      <c r="S29" s="39">
        <v>0</v>
      </c>
      <c r="T29" s="6">
        <f t="shared" si="2"/>
        <v>185.5</v>
      </c>
      <c r="U29" s="95">
        <f t="shared" si="5"/>
        <v>867.5</v>
      </c>
    </row>
    <row r="30" spans="1:21" ht="24" customHeight="1" x14ac:dyDescent="0.2">
      <c r="A30" s="94" t="s">
        <v>103</v>
      </c>
      <c r="B30" s="39">
        <v>52</v>
      </c>
      <c r="C30" s="39">
        <v>188</v>
      </c>
      <c r="D30" s="39">
        <v>10</v>
      </c>
      <c r="E30" s="39">
        <v>4</v>
      </c>
      <c r="F30" s="6">
        <f t="shared" si="0"/>
        <v>244</v>
      </c>
      <c r="G30" s="2">
        <f t="shared" si="3"/>
        <v>1069</v>
      </c>
      <c r="H30" s="16" t="s">
        <v>132</v>
      </c>
      <c r="I30" s="39">
        <v>61</v>
      </c>
      <c r="J30" s="39">
        <v>185</v>
      </c>
      <c r="K30" s="39">
        <v>5</v>
      </c>
      <c r="L30" s="39">
        <v>3</v>
      </c>
      <c r="M30" s="6">
        <f t="shared" si="1"/>
        <v>233</v>
      </c>
      <c r="N30" s="2">
        <f t="shared" si="4"/>
        <v>1065.5</v>
      </c>
      <c r="O30" s="15" t="s">
        <v>124</v>
      </c>
      <c r="P30" s="99">
        <v>21</v>
      </c>
      <c r="Q30" s="99">
        <v>136</v>
      </c>
      <c r="R30" s="99">
        <v>3</v>
      </c>
      <c r="S30" s="99">
        <v>0</v>
      </c>
      <c r="T30" s="6">
        <f t="shared" ref="T30:T31" si="6">P30*0.5+Q30*1+R30*2+S30*2.5</f>
        <v>152.5</v>
      </c>
      <c r="U30" s="95">
        <f t="shared" ref="U30:U31" si="7">T30+T29+T28+T27</f>
        <v>785</v>
      </c>
    </row>
    <row r="31" spans="1:21" ht="24" customHeight="1" thickBot="1" x14ac:dyDescent="0.25">
      <c r="A31" s="96" t="s">
        <v>104</v>
      </c>
      <c r="B31" s="40">
        <v>67</v>
      </c>
      <c r="C31" s="40">
        <v>272</v>
      </c>
      <c r="D31" s="40">
        <v>7</v>
      </c>
      <c r="E31" s="40">
        <v>11</v>
      </c>
      <c r="F31" s="7">
        <f t="shared" si="0"/>
        <v>347</v>
      </c>
      <c r="G31" s="3">
        <f t="shared" si="3"/>
        <v>1152</v>
      </c>
      <c r="H31" s="17" t="s">
        <v>133</v>
      </c>
      <c r="I31" s="40">
        <v>70</v>
      </c>
      <c r="J31" s="40">
        <v>181</v>
      </c>
      <c r="K31" s="40">
        <v>5</v>
      </c>
      <c r="L31" s="40">
        <v>2</v>
      </c>
      <c r="M31" s="7">
        <f t="shared" si="1"/>
        <v>231</v>
      </c>
      <c r="N31" s="3">
        <f t="shared" si="4"/>
        <v>1096.5</v>
      </c>
      <c r="O31" s="104" t="s">
        <v>125</v>
      </c>
      <c r="P31" s="40">
        <v>20</v>
      </c>
      <c r="Q31" s="40">
        <v>133</v>
      </c>
      <c r="R31" s="40">
        <v>3</v>
      </c>
      <c r="S31" s="40">
        <v>0</v>
      </c>
      <c r="T31" s="7">
        <f t="shared" si="6"/>
        <v>149</v>
      </c>
      <c r="U31" s="97">
        <f t="shared" si="7"/>
        <v>701.5</v>
      </c>
    </row>
    <row r="32" spans="1:21" ht="15" customHeight="1" x14ac:dyDescent="0.2">
      <c r="A32" s="118" t="s">
        <v>43</v>
      </c>
      <c r="B32" s="119"/>
      <c r="C32" s="115" t="s">
        <v>46</v>
      </c>
      <c r="D32" s="116"/>
      <c r="E32" s="116"/>
      <c r="F32" s="117"/>
      <c r="G32" s="44">
        <f>MAX(G13:G31)</f>
        <v>1257.5</v>
      </c>
      <c r="H32" s="118" t="s">
        <v>44</v>
      </c>
      <c r="I32" s="119"/>
      <c r="J32" s="115" t="s">
        <v>46</v>
      </c>
      <c r="K32" s="116"/>
      <c r="L32" s="116"/>
      <c r="M32" s="117"/>
      <c r="N32" s="44">
        <f>MAX(N10:N31)</f>
        <v>1286.5</v>
      </c>
      <c r="O32" s="118" t="s">
        <v>45</v>
      </c>
      <c r="P32" s="119"/>
      <c r="Q32" s="115" t="s">
        <v>46</v>
      </c>
      <c r="R32" s="116"/>
      <c r="S32" s="116"/>
      <c r="T32" s="117"/>
      <c r="U32" s="44">
        <f>MAX(U10:U31)</f>
        <v>1498</v>
      </c>
    </row>
    <row r="33" spans="1:21" ht="15" customHeight="1" x14ac:dyDescent="0.2">
      <c r="A33" s="120"/>
      <c r="B33" s="121"/>
      <c r="C33" s="43" t="s">
        <v>58</v>
      </c>
      <c r="D33" s="45"/>
      <c r="E33" s="45"/>
      <c r="F33" s="46" t="s">
        <v>136</v>
      </c>
      <c r="G33" s="47"/>
      <c r="H33" s="120"/>
      <c r="I33" s="121"/>
      <c r="J33" s="43" t="s">
        <v>58</v>
      </c>
      <c r="K33" s="45"/>
      <c r="L33" s="45"/>
      <c r="M33" s="46" t="s">
        <v>137</v>
      </c>
      <c r="N33" s="47"/>
      <c r="O33" s="120"/>
      <c r="P33" s="121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2" t="s">
        <v>47</v>
      </c>
      <c r="B35" s="122"/>
      <c r="C35" s="122"/>
      <c r="D35" s="122"/>
      <c r="E35" s="1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32:M32"/>
    <mergeCell ref="O32:P33"/>
    <mergeCell ref="H32:I33"/>
    <mergeCell ref="Q32:T32"/>
    <mergeCell ref="A35:E35"/>
    <mergeCell ref="A32:B33"/>
    <mergeCell ref="C32:F32"/>
  </mergeCells>
  <phoneticPr fontId="0" type="noConversion"/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23" t="s">
        <v>50</v>
      </c>
      <c r="B4" s="123"/>
      <c r="C4" s="123"/>
      <c r="D4" s="22"/>
      <c r="E4" s="128" t="s">
        <v>56</v>
      </c>
      <c r="F4" s="128"/>
      <c r="G4" s="128"/>
      <c r="H4" s="128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24" t="s">
        <v>52</v>
      </c>
      <c r="B5" s="124"/>
      <c r="C5" s="124"/>
      <c r="D5" s="128" t="str">
        <f>'G-1'!D5:H5</f>
        <v>CALLE 82 X CARRERA 47</v>
      </c>
      <c r="E5" s="128"/>
      <c r="F5" s="128"/>
      <c r="G5" s="128"/>
      <c r="H5" s="128"/>
      <c r="I5" s="124" t="s">
        <v>49</v>
      </c>
      <c r="J5" s="124"/>
      <c r="K5" s="124"/>
      <c r="L5" s="129">
        <f>'G-1'!L5:N5</f>
        <v>0</v>
      </c>
      <c r="M5" s="129"/>
      <c r="N5" s="129"/>
      <c r="O5" s="9"/>
      <c r="P5" s="124" t="s">
        <v>53</v>
      </c>
      <c r="Q5" s="124"/>
      <c r="R5" s="124"/>
      <c r="S5" s="127" t="s">
        <v>113</v>
      </c>
      <c r="T5" s="127"/>
      <c r="U5" s="127"/>
    </row>
    <row r="6" spans="1:21" ht="12.75" customHeight="1" x14ac:dyDescent="0.2">
      <c r="A6" s="124" t="s">
        <v>51</v>
      </c>
      <c r="B6" s="124"/>
      <c r="C6" s="124"/>
      <c r="D6" s="125"/>
      <c r="E6" s="125"/>
      <c r="F6" s="125"/>
      <c r="G6" s="125"/>
      <c r="H6" s="125"/>
      <c r="I6" s="124" t="s">
        <v>55</v>
      </c>
      <c r="J6" s="124"/>
      <c r="K6" s="124"/>
      <c r="L6" s="130">
        <v>1</v>
      </c>
      <c r="M6" s="130"/>
      <c r="N6" s="130"/>
      <c r="O6" s="36"/>
      <c r="P6" s="124" t="s">
        <v>54</v>
      </c>
      <c r="Q6" s="124"/>
      <c r="R6" s="124"/>
      <c r="S6" s="138">
        <f>'G-1'!S6:U6</f>
        <v>42465</v>
      </c>
      <c r="T6" s="138"/>
      <c r="U6" s="138"/>
    </row>
    <row r="7" spans="1:21" ht="11.25" customHeight="1" x14ac:dyDescent="0.2">
      <c r="A7" s="10"/>
      <c r="B7" s="8"/>
      <c r="C7" s="8"/>
      <c r="D7" s="8"/>
      <c r="E7" s="137"/>
      <c r="F7" s="137"/>
      <c r="G7" s="137"/>
      <c r="H7" s="137"/>
      <c r="I7" s="137"/>
      <c r="J7" s="137"/>
      <c r="K7" s="137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31" t="s">
        <v>34</v>
      </c>
      <c r="B8" s="134" t="s">
        <v>32</v>
      </c>
      <c r="C8" s="135"/>
      <c r="D8" s="135"/>
      <c r="E8" s="136"/>
      <c r="F8" s="131" t="s">
        <v>33</v>
      </c>
      <c r="G8" s="131" t="s">
        <v>35</v>
      </c>
      <c r="H8" s="131" t="s">
        <v>34</v>
      </c>
      <c r="I8" s="134" t="s">
        <v>32</v>
      </c>
      <c r="J8" s="135"/>
      <c r="K8" s="135"/>
      <c r="L8" s="136"/>
      <c r="M8" s="131" t="s">
        <v>33</v>
      </c>
      <c r="N8" s="131" t="s">
        <v>35</v>
      </c>
      <c r="O8" s="131" t="s">
        <v>34</v>
      </c>
      <c r="P8" s="134" t="s">
        <v>32</v>
      </c>
      <c r="Q8" s="135"/>
      <c r="R8" s="135"/>
      <c r="S8" s="136"/>
      <c r="T8" s="131" t="s">
        <v>33</v>
      </c>
      <c r="U8" s="131" t="s">
        <v>35</v>
      </c>
    </row>
    <row r="9" spans="1:21" ht="12" customHeight="1" thickBot="1" x14ac:dyDescent="0.25">
      <c r="A9" s="133"/>
      <c r="B9" s="12" t="s">
        <v>48</v>
      </c>
      <c r="C9" s="12" t="s">
        <v>0</v>
      </c>
      <c r="D9" s="12" t="s">
        <v>2</v>
      </c>
      <c r="E9" s="13" t="s">
        <v>3</v>
      </c>
      <c r="F9" s="133"/>
      <c r="G9" s="133"/>
      <c r="H9" s="133"/>
      <c r="I9" s="14" t="s">
        <v>48</v>
      </c>
      <c r="J9" s="14" t="s">
        <v>0</v>
      </c>
      <c r="K9" s="12" t="s">
        <v>2</v>
      </c>
      <c r="L9" s="13" t="s">
        <v>3</v>
      </c>
      <c r="M9" s="133"/>
      <c r="N9" s="133"/>
      <c r="O9" s="133"/>
      <c r="P9" s="14" t="s">
        <v>48</v>
      </c>
      <c r="Q9" s="14" t="s">
        <v>0</v>
      </c>
      <c r="R9" s="12" t="s">
        <v>2</v>
      </c>
      <c r="S9" s="13" t="s">
        <v>3</v>
      </c>
      <c r="T9" s="133"/>
      <c r="U9" s="132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18" t="s">
        <v>43</v>
      </c>
      <c r="B32" s="119"/>
      <c r="C32" s="115" t="s">
        <v>46</v>
      </c>
      <c r="D32" s="116"/>
      <c r="E32" s="116"/>
      <c r="F32" s="117"/>
      <c r="G32" s="44">
        <f>MAX(G13:G31)</f>
        <v>0</v>
      </c>
      <c r="H32" s="118" t="s">
        <v>44</v>
      </c>
      <c r="I32" s="119"/>
      <c r="J32" s="115" t="s">
        <v>46</v>
      </c>
      <c r="K32" s="116"/>
      <c r="L32" s="116"/>
      <c r="M32" s="117"/>
      <c r="N32" s="44">
        <f>MAX(N10:N31)</f>
        <v>0</v>
      </c>
      <c r="O32" s="118" t="s">
        <v>45</v>
      </c>
      <c r="P32" s="119"/>
      <c r="Q32" s="115" t="s">
        <v>46</v>
      </c>
      <c r="R32" s="116"/>
      <c r="S32" s="116"/>
      <c r="T32" s="117"/>
      <c r="U32" s="44">
        <f>MAX(U10:U31)</f>
        <v>0</v>
      </c>
    </row>
    <row r="33" spans="1:21" ht="15" customHeight="1" x14ac:dyDescent="0.2">
      <c r="A33" s="120"/>
      <c r="B33" s="121"/>
      <c r="C33" s="43" t="s">
        <v>58</v>
      </c>
      <c r="D33" s="45"/>
      <c r="E33" s="45"/>
      <c r="F33" s="46" t="s">
        <v>61</v>
      </c>
      <c r="G33" s="47"/>
      <c r="H33" s="120"/>
      <c r="I33" s="121"/>
      <c r="J33" s="43" t="s">
        <v>58</v>
      </c>
      <c r="K33" s="45"/>
      <c r="L33" s="45"/>
      <c r="M33" s="46" t="s">
        <v>59</v>
      </c>
      <c r="N33" s="47"/>
      <c r="O33" s="120"/>
      <c r="P33" s="121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2" t="s">
        <v>47</v>
      </c>
      <c r="B35" s="122"/>
      <c r="C35" s="122"/>
      <c r="D35" s="122"/>
      <c r="E35" s="1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7" zoomScaleNormal="100" workbookViewId="0">
      <selection activeCell="A8" sqref="A8:U33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23" t="s">
        <v>50</v>
      </c>
      <c r="B4" s="123"/>
      <c r="C4" s="123"/>
      <c r="D4" s="22"/>
      <c r="E4" s="128" t="s">
        <v>56</v>
      </c>
      <c r="F4" s="128"/>
      <c r="G4" s="128"/>
      <c r="H4" s="128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24" t="s">
        <v>52</v>
      </c>
      <c r="B5" s="124"/>
      <c r="C5" s="124"/>
      <c r="D5" s="128" t="str">
        <f>'G-1'!D5:H5</f>
        <v>CALLE 82 X CARRERA 47</v>
      </c>
      <c r="E5" s="128"/>
      <c r="F5" s="128"/>
      <c r="G5" s="128"/>
      <c r="H5" s="128"/>
      <c r="I5" s="124" t="s">
        <v>49</v>
      </c>
      <c r="J5" s="124"/>
      <c r="K5" s="124"/>
      <c r="L5" s="129">
        <f>'G-1'!L5:N5</f>
        <v>0</v>
      </c>
      <c r="M5" s="129"/>
      <c r="N5" s="129"/>
      <c r="O5" s="9"/>
      <c r="P5" s="124" t="s">
        <v>53</v>
      </c>
      <c r="Q5" s="124"/>
      <c r="R5" s="124"/>
      <c r="S5" s="127" t="s">
        <v>114</v>
      </c>
      <c r="T5" s="127"/>
      <c r="U5" s="127"/>
    </row>
    <row r="6" spans="1:21" ht="12.75" customHeight="1" x14ac:dyDescent="0.2">
      <c r="A6" s="124" t="s">
        <v>51</v>
      </c>
      <c r="B6" s="124"/>
      <c r="C6" s="124"/>
      <c r="D6" s="125"/>
      <c r="E6" s="125"/>
      <c r="F6" s="125"/>
      <c r="G6" s="125"/>
      <c r="H6" s="125"/>
      <c r="I6" s="124" t="s">
        <v>55</v>
      </c>
      <c r="J6" s="124"/>
      <c r="K6" s="124"/>
      <c r="L6" s="130">
        <v>1</v>
      </c>
      <c r="M6" s="130"/>
      <c r="N6" s="130"/>
      <c r="O6" s="36"/>
      <c r="P6" s="124" t="s">
        <v>54</v>
      </c>
      <c r="Q6" s="124"/>
      <c r="R6" s="124"/>
      <c r="S6" s="138">
        <f>'G-1'!S6:U6</f>
        <v>42465</v>
      </c>
      <c r="T6" s="138"/>
      <c r="U6" s="138"/>
    </row>
    <row r="7" spans="1:21" ht="11.25" customHeight="1" x14ac:dyDescent="0.2">
      <c r="A7" s="10"/>
      <c r="B7" s="8"/>
      <c r="C7" s="8"/>
      <c r="D7" s="8"/>
      <c r="E7" s="137"/>
      <c r="F7" s="137"/>
      <c r="G7" s="137"/>
      <c r="H7" s="137"/>
      <c r="I7" s="137"/>
      <c r="J7" s="137"/>
      <c r="K7" s="137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31" t="s">
        <v>34</v>
      </c>
      <c r="B8" s="134" t="s">
        <v>32</v>
      </c>
      <c r="C8" s="135"/>
      <c r="D8" s="135"/>
      <c r="E8" s="136"/>
      <c r="F8" s="131" t="s">
        <v>33</v>
      </c>
      <c r="G8" s="131" t="s">
        <v>35</v>
      </c>
      <c r="H8" s="131" t="s">
        <v>34</v>
      </c>
      <c r="I8" s="134" t="s">
        <v>32</v>
      </c>
      <c r="J8" s="135"/>
      <c r="K8" s="135"/>
      <c r="L8" s="136"/>
      <c r="M8" s="131" t="s">
        <v>33</v>
      </c>
      <c r="N8" s="131" t="s">
        <v>35</v>
      </c>
      <c r="O8" s="131" t="s">
        <v>34</v>
      </c>
      <c r="P8" s="134" t="s">
        <v>32</v>
      </c>
      <c r="Q8" s="135"/>
      <c r="R8" s="135"/>
      <c r="S8" s="136"/>
      <c r="T8" s="131" t="s">
        <v>33</v>
      </c>
      <c r="U8" s="131" t="s">
        <v>35</v>
      </c>
    </row>
    <row r="9" spans="1:21" ht="12" customHeight="1" thickBot="1" x14ac:dyDescent="0.25">
      <c r="A9" s="133"/>
      <c r="B9" s="12" t="s">
        <v>48</v>
      </c>
      <c r="C9" s="12" t="s">
        <v>0</v>
      </c>
      <c r="D9" s="12" t="s">
        <v>2</v>
      </c>
      <c r="E9" s="13" t="s">
        <v>3</v>
      </c>
      <c r="F9" s="133"/>
      <c r="G9" s="133"/>
      <c r="H9" s="133"/>
      <c r="I9" s="14" t="s">
        <v>48</v>
      </c>
      <c r="J9" s="14" t="s">
        <v>0</v>
      </c>
      <c r="K9" s="12" t="s">
        <v>2</v>
      </c>
      <c r="L9" s="13" t="s">
        <v>3</v>
      </c>
      <c r="M9" s="133"/>
      <c r="N9" s="133"/>
      <c r="O9" s="133"/>
      <c r="P9" s="14" t="s">
        <v>48</v>
      </c>
      <c r="Q9" s="14" t="s">
        <v>0</v>
      </c>
      <c r="R9" s="12" t="s">
        <v>2</v>
      </c>
      <c r="S9" s="13" t="s">
        <v>3</v>
      </c>
      <c r="T9" s="133"/>
      <c r="U9" s="132"/>
    </row>
    <row r="10" spans="1:21" ht="24" customHeight="1" x14ac:dyDescent="0.2">
      <c r="A10" s="102" t="s">
        <v>126</v>
      </c>
      <c r="B10" s="91"/>
      <c r="C10" s="91"/>
      <c r="D10" s="91"/>
      <c r="E10" s="91"/>
      <c r="F10" s="103">
        <f t="shared" ref="F10:F31" si="0">B10*0.5+C10*1+D10*2+E10*2.5</f>
        <v>0</v>
      </c>
      <c r="G10" s="30"/>
      <c r="H10" s="92" t="s">
        <v>101</v>
      </c>
      <c r="I10" s="91"/>
      <c r="J10" s="91"/>
      <c r="K10" s="91"/>
      <c r="L10" s="91"/>
      <c r="M10" s="103">
        <f t="shared" ref="M10:M31" si="1">I10*0.5+J10*1+K10*2+L10*2.5</f>
        <v>0</v>
      </c>
      <c r="N10" s="30">
        <f>F29+F30+F31+M10</f>
        <v>0</v>
      </c>
      <c r="O10" s="92" t="s">
        <v>131</v>
      </c>
      <c r="P10" s="91"/>
      <c r="Q10" s="91"/>
      <c r="R10" s="91"/>
      <c r="S10" s="91"/>
      <c r="T10" s="103">
        <f t="shared" ref="T10:T31" si="2">P10*0.5+Q10*1+R10*2+S10*2.5</f>
        <v>0</v>
      </c>
      <c r="U10" s="93"/>
    </row>
    <row r="11" spans="1:21" ht="24" customHeight="1" x14ac:dyDescent="0.2">
      <c r="A11" s="94" t="s">
        <v>127</v>
      </c>
      <c r="B11" s="99"/>
      <c r="C11" s="99"/>
      <c r="D11" s="99"/>
      <c r="E11" s="99"/>
      <c r="F11" s="6">
        <f t="shared" si="0"/>
        <v>0</v>
      </c>
      <c r="G11" s="100"/>
      <c r="H11" s="15" t="s">
        <v>102</v>
      </c>
      <c r="I11" s="99"/>
      <c r="J11" s="99"/>
      <c r="K11" s="99"/>
      <c r="L11" s="99"/>
      <c r="M11" s="6">
        <f t="shared" si="1"/>
        <v>0</v>
      </c>
      <c r="N11" s="100">
        <f>M11+M10+F31+F30</f>
        <v>0</v>
      </c>
      <c r="O11" s="15" t="s">
        <v>130</v>
      </c>
      <c r="P11" s="99"/>
      <c r="Q11" s="39"/>
      <c r="R11" s="39"/>
      <c r="S11" s="99"/>
      <c r="T11" s="6">
        <f t="shared" si="2"/>
        <v>0</v>
      </c>
      <c r="U11" s="101"/>
    </row>
    <row r="12" spans="1:21" ht="24" customHeight="1" x14ac:dyDescent="0.2">
      <c r="A12" s="98" t="s">
        <v>128</v>
      </c>
      <c r="B12" s="99"/>
      <c r="C12" s="99"/>
      <c r="D12" s="99"/>
      <c r="E12" s="99"/>
      <c r="F12" s="6">
        <f t="shared" si="0"/>
        <v>0</v>
      </c>
      <c r="G12" s="100"/>
      <c r="H12" s="16" t="s">
        <v>27</v>
      </c>
      <c r="I12" s="99"/>
      <c r="J12" s="99"/>
      <c r="K12" s="99"/>
      <c r="L12" s="99"/>
      <c r="M12" s="6">
        <f t="shared" si="1"/>
        <v>0</v>
      </c>
      <c r="N12" s="100">
        <f>M12+M11+M10+F31</f>
        <v>0</v>
      </c>
      <c r="O12" s="16" t="s">
        <v>29</v>
      </c>
      <c r="P12" s="99"/>
      <c r="Q12" s="39"/>
      <c r="R12" s="39"/>
      <c r="S12" s="99"/>
      <c r="T12" s="6">
        <f t="shared" si="2"/>
        <v>0</v>
      </c>
      <c r="U12" s="101"/>
    </row>
    <row r="13" spans="1:21" ht="24" customHeight="1" x14ac:dyDescent="0.2">
      <c r="A13" s="94" t="s">
        <v>129</v>
      </c>
      <c r="B13" s="39"/>
      <c r="C13" s="39"/>
      <c r="D13" s="39"/>
      <c r="E13" s="39"/>
      <c r="F13" s="6">
        <f t="shared" si="0"/>
        <v>0</v>
      </c>
      <c r="G13" s="2">
        <f>F13+F12+F11+F10</f>
        <v>0</v>
      </c>
      <c r="H13" s="15" t="s">
        <v>28</v>
      </c>
      <c r="I13" s="39"/>
      <c r="J13" s="39"/>
      <c r="K13" s="39"/>
      <c r="L13" s="39"/>
      <c r="M13" s="6">
        <f t="shared" si="1"/>
        <v>0</v>
      </c>
      <c r="N13" s="2">
        <f>M13+M12+M11+M10</f>
        <v>0</v>
      </c>
      <c r="O13" s="16" t="s">
        <v>30</v>
      </c>
      <c r="P13" s="39"/>
      <c r="Q13" s="39"/>
      <c r="R13" s="39"/>
      <c r="S13" s="39"/>
      <c r="T13" s="6">
        <f t="shared" si="2"/>
        <v>0</v>
      </c>
      <c r="U13" s="95">
        <f>T13+T12+T11+T10</f>
        <v>0</v>
      </c>
    </row>
    <row r="14" spans="1:21" ht="24" customHeight="1" x14ac:dyDescent="0.2">
      <c r="A14" s="94" t="s">
        <v>116</v>
      </c>
      <c r="B14" s="39"/>
      <c r="C14" s="39"/>
      <c r="D14" s="39"/>
      <c r="E14" s="39"/>
      <c r="F14" s="6">
        <f t="shared" si="0"/>
        <v>0</v>
      </c>
      <c r="G14" s="2">
        <f t="shared" ref="G14:G31" si="3">F14+F13+F12+F11</f>
        <v>0</v>
      </c>
      <c r="H14" s="15" t="s">
        <v>1</v>
      </c>
      <c r="I14" s="39"/>
      <c r="J14" s="39"/>
      <c r="K14" s="39"/>
      <c r="L14" s="39"/>
      <c r="M14" s="6">
        <f t="shared" si="1"/>
        <v>0</v>
      </c>
      <c r="N14" s="2">
        <f t="shared" ref="N14:N31" si="4">M14+M13+M12+M11</f>
        <v>0</v>
      </c>
      <c r="O14" s="16" t="s">
        <v>8</v>
      </c>
      <c r="P14" s="39"/>
      <c r="Q14" s="39"/>
      <c r="R14" s="39"/>
      <c r="S14" s="39"/>
      <c r="T14" s="6">
        <f t="shared" si="2"/>
        <v>0</v>
      </c>
      <c r="U14" s="95">
        <f t="shared" ref="U14:U31" si="5">T14+T13+T12+T11</f>
        <v>0</v>
      </c>
    </row>
    <row r="15" spans="1:21" ht="24" customHeight="1" x14ac:dyDescent="0.2">
      <c r="A15" s="94" t="s">
        <v>117</v>
      </c>
      <c r="B15" s="39"/>
      <c r="C15" s="39"/>
      <c r="D15" s="39"/>
      <c r="E15" s="39"/>
      <c r="F15" s="6">
        <f t="shared" si="0"/>
        <v>0</v>
      </c>
      <c r="G15" s="2">
        <f t="shared" si="3"/>
        <v>0</v>
      </c>
      <c r="H15" s="15" t="s">
        <v>4</v>
      </c>
      <c r="I15" s="39"/>
      <c r="J15" s="39"/>
      <c r="K15" s="39"/>
      <c r="L15" s="39"/>
      <c r="M15" s="6">
        <f t="shared" si="1"/>
        <v>0</v>
      </c>
      <c r="N15" s="2">
        <f t="shared" si="4"/>
        <v>0</v>
      </c>
      <c r="O15" s="15" t="s">
        <v>10</v>
      </c>
      <c r="P15" s="39"/>
      <c r="Q15" s="39"/>
      <c r="R15" s="39"/>
      <c r="S15" s="39"/>
      <c r="T15" s="6">
        <f t="shared" si="2"/>
        <v>0</v>
      </c>
      <c r="U15" s="95">
        <f t="shared" si="5"/>
        <v>0</v>
      </c>
    </row>
    <row r="16" spans="1:21" ht="24" customHeight="1" x14ac:dyDescent="0.2">
      <c r="A16" s="94" t="s">
        <v>97</v>
      </c>
      <c r="B16" s="39"/>
      <c r="C16" s="39"/>
      <c r="D16" s="39"/>
      <c r="E16" s="39"/>
      <c r="F16" s="6">
        <f t="shared" si="0"/>
        <v>0</v>
      </c>
      <c r="G16" s="2">
        <f t="shared" si="3"/>
        <v>0</v>
      </c>
      <c r="H16" s="15" t="s">
        <v>5</v>
      </c>
      <c r="I16" s="39"/>
      <c r="J16" s="39"/>
      <c r="K16" s="39"/>
      <c r="L16" s="39"/>
      <c r="M16" s="6">
        <f t="shared" si="1"/>
        <v>0</v>
      </c>
      <c r="N16" s="2">
        <f t="shared" si="4"/>
        <v>0</v>
      </c>
      <c r="O16" s="15" t="s">
        <v>13</v>
      </c>
      <c r="P16" s="39"/>
      <c r="Q16" s="39"/>
      <c r="R16" s="39"/>
      <c r="S16" s="39"/>
      <c r="T16" s="6">
        <f t="shared" si="2"/>
        <v>0</v>
      </c>
      <c r="U16" s="95">
        <f t="shared" si="5"/>
        <v>0</v>
      </c>
    </row>
    <row r="17" spans="1:21" ht="24" customHeight="1" x14ac:dyDescent="0.2">
      <c r="A17" s="94" t="s">
        <v>98</v>
      </c>
      <c r="B17" s="39"/>
      <c r="C17" s="39"/>
      <c r="D17" s="39"/>
      <c r="E17" s="39"/>
      <c r="F17" s="6">
        <f t="shared" si="0"/>
        <v>0</v>
      </c>
      <c r="G17" s="2">
        <f t="shared" si="3"/>
        <v>0</v>
      </c>
      <c r="H17" s="15" t="s">
        <v>6</v>
      </c>
      <c r="I17" s="39"/>
      <c r="J17" s="39"/>
      <c r="K17" s="39"/>
      <c r="L17" s="39"/>
      <c r="M17" s="6">
        <f t="shared" si="1"/>
        <v>0</v>
      </c>
      <c r="N17" s="2">
        <f t="shared" si="4"/>
        <v>0</v>
      </c>
      <c r="O17" s="15" t="s">
        <v>16</v>
      </c>
      <c r="P17" s="39"/>
      <c r="Q17" s="39"/>
      <c r="R17" s="39"/>
      <c r="S17" s="39"/>
      <c r="T17" s="6">
        <f t="shared" si="2"/>
        <v>0</v>
      </c>
      <c r="U17" s="95">
        <f t="shared" si="5"/>
        <v>0</v>
      </c>
    </row>
    <row r="18" spans="1:21" ht="24" customHeight="1" x14ac:dyDescent="0.2">
      <c r="A18" s="94" t="s">
        <v>99</v>
      </c>
      <c r="B18" s="39"/>
      <c r="C18" s="39"/>
      <c r="D18" s="39"/>
      <c r="E18" s="39"/>
      <c r="F18" s="6">
        <f t="shared" si="0"/>
        <v>0</v>
      </c>
      <c r="G18" s="2">
        <f t="shared" si="3"/>
        <v>0</v>
      </c>
      <c r="H18" s="15" t="s">
        <v>7</v>
      </c>
      <c r="I18" s="39"/>
      <c r="J18" s="39"/>
      <c r="K18" s="39"/>
      <c r="L18" s="39"/>
      <c r="M18" s="6">
        <f t="shared" si="1"/>
        <v>0</v>
      </c>
      <c r="N18" s="2">
        <f t="shared" si="4"/>
        <v>0</v>
      </c>
      <c r="O18" s="15" t="s">
        <v>41</v>
      </c>
      <c r="P18" s="39"/>
      <c r="Q18" s="39"/>
      <c r="R18" s="39"/>
      <c r="S18" s="39"/>
      <c r="T18" s="6">
        <f t="shared" si="2"/>
        <v>0</v>
      </c>
      <c r="U18" s="95">
        <f t="shared" si="5"/>
        <v>0</v>
      </c>
    </row>
    <row r="19" spans="1:21" ht="24" customHeight="1" x14ac:dyDescent="0.2">
      <c r="A19" s="94" t="s">
        <v>100</v>
      </c>
      <c r="B19" s="39"/>
      <c r="C19" s="39"/>
      <c r="D19" s="39"/>
      <c r="E19" s="39"/>
      <c r="F19" s="6">
        <f t="shared" si="0"/>
        <v>0</v>
      </c>
      <c r="G19" s="2">
        <f t="shared" si="3"/>
        <v>0</v>
      </c>
      <c r="H19" s="15" t="s">
        <v>9</v>
      </c>
      <c r="I19" s="39"/>
      <c r="J19" s="39"/>
      <c r="K19" s="39"/>
      <c r="L19" s="39"/>
      <c r="M19" s="6">
        <f t="shared" si="1"/>
        <v>0</v>
      </c>
      <c r="N19" s="2">
        <f t="shared" si="4"/>
        <v>0</v>
      </c>
      <c r="O19" s="15" t="s">
        <v>42</v>
      </c>
      <c r="P19" s="39"/>
      <c r="Q19" s="39"/>
      <c r="R19" s="39"/>
      <c r="S19" s="39"/>
      <c r="T19" s="6">
        <f t="shared" si="2"/>
        <v>0</v>
      </c>
      <c r="U19" s="95">
        <f t="shared" si="5"/>
        <v>0</v>
      </c>
    </row>
    <row r="20" spans="1:21" ht="24" customHeight="1" x14ac:dyDescent="0.2">
      <c r="A20" s="94" t="s">
        <v>11</v>
      </c>
      <c r="B20" s="39"/>
      <c r="C20" s="39"/>
      <c r="D20" s="39"/>
      <c r="E20" s="39"/>
      <c r="F20" s="6">
        <f t="shared" si="0"/>
        <v>0</v>
      </c>
      <c r="G20" s="2">
        <f t="shared" si="3"/>
        <v>0</v>
      </c>
      <c r="H20" s="15" t="s">
        <v>12</v>
      </c>
      <c r="I20" s="39"/>
      <c r="J20" s="39"/>
      <c r="K20" s="39"/>
      <c r="L20" s="39"/>
      <c r="M20" s="6">
        <f t="shared" si="1"/>
        <v>0</v>
      </c>
      <c r="N20" s="2">
        <f t="shared" si="4"/>
        <v>0</v>
      </c>
      <c r="O20" s="15" t="s">
        <v>109</v>
      </c>
      <c r="P20" s="39"/>
      <c r="Q20" s="39"/>
      <c r="R20" s="39"/>
      <c r="S20" s="39"/>
      <c r="T20" s="6">
        <f t="shared" si="2"/>
        <v>0</v>
      </c>
      <c r="U20" s="95">
        <f t="shared" si="5"/>
        <v>0</v>
      </c>
    </row>
    <row r="21" spans="1:21" ht="24" customHeight="1" x14ac:dyDescent="0.2">
      <c r="A21" s="94" t="s">
        <v>14</v>
      </c>
      <c r="B21" s="39"/>
      <c r="C21" s="39"/>
      <c r="D21" s="39"/>
      <c r="E21" s="39"/>
      <c r="F21" s="6">
        <f t="shared" si="0"/>
        <v>0</v>
      </c>
      <c r="G21" s="2">
        <f t="shared" si="3"/>
        <v>0</v>
      </c>
      <c r="H21" s="15" t="s">
        <v>15</v>
      </c>
      <c r="I21" s="39"/>
      <c r="J21" s="39"/>
      <c r="K21" s="39"/>
      <c r="L21" s="39"/>
      <c r="M21" s="6">
        <f t="shared" si="1"/>
        <v>0</v>
      </c>
      <c r="N21" s="2">
        <f t="shared" si="4"/>
        <v>0</v>
      </c>
      <c r="O21" s="15" t="s">
        <v>110</v>
      </c>
      <c r="P21" s="39"/>
      <c r="Q21" s="39"/>
      <c r="R21" s="39"/>
      <c r="S21" s="39"/>
      <c r="T21" s="6">
        <f t="shared" si="2"/>
        <v>0</v>
      </c>
      <c r="U21" s="95">
        <f t="shared" si="5"/>
        <v>0</v>
      </c>
    </row>
    <row r="22" spans="1:21" ht="24" customHeight="1" x14ac:dyDescent="0.2">
      <c r="A22" s="94" t="s">
        <v>17</v>
      </c>
      <c r="B22" s="39"/>
      <c r="C22" s="39"/>
      <c r="D22" s="39"/>
      <c r="E22" s="39"/>
      <c r="F22" s="6">
        <f t="shared" si="0"/>
        <v>0</v>
      </c>
      <c r="G22" s="2">
        <f t="shared" si="3"/>
        <v>0</v>
      </c>
      <c r="H22" s="15" t="s">
        <v>18</v>
      </c>
      <c r="I22" s="39"/>
      <c r="J22" s="39"/>
      <c r="K22" s="39"/>
      <c r="L22" s="39"/>
      <c r="M22" s="6">
        <f t="shared" si="1"/>
        <v>0</v>
      </c>
      <c r="N22" s="2">
        <f t="shared" si="4"/>
        <v>0</v>
      </c>
      <c r="O22" s="15" t="s">
        <v>111</v>
      </c>
      <c r="P22" s="39"/>
      <c r="Q22" s="39"/>
      <c r="R22" s="39"/>
      <c r="S22" s="39"/>
      <c r="T22" s="6">
        <f t="shared" si="2"/>
        <v>0</v>
      </c>
      <c r="U22" s="95">
        <f t="shared" si="5"/>
        <v>0</v>
      </c>
    </row>
    <row r="23" spans="1:21" ht="24" customHeight="1" x14ac:dyDescent="0.2">
      <c r="A23" s="94" t="s">
        <v>19</v>
      </c>
      <c r="B23" s="39"/>
      <c r="C23" s="39"/>
      <c r="D23" s="39"/>
      <c r="E23" s="39"/>
      <c r="F23" s="6">
        <f t="shared" si="0"/>
        <v>0</v>
      </c>
      <c r="G23" s="2">
        <f t="shared" si="3"/>
        <v>0</v>
      </c>
      <c r="H23" s="15" t="s">
        <v>20</v>
      </c>
      <c r="I23" s="39"/>
      <c r="J23" s="39"/>
      <c r="K23" s="39"/>
      <c r="L23" s="39"/>
      <c r="M23" s="6">
        <f t="shared" si="1"/>
        <v>0</v>
      </c>
      <c r="N23" s="2">
        <f t="shared" si="4"/>
        <v>0</v>
      </c>
      <c r="O23" s="15" t="s">
        <v>112</v>
      </c>
      <c r="P23" s="39"/>
      <c r="Q23" s="39"/>
      <c r="R23" s="39"/>
      <c r="S23" s="39"/>
      <c r="T23" s="6">
        <f t="shared" si="2"/>
        <v>0</v>
      </c>
      <c r="U23" s="95">
        <f t="shared" si="5"/>
        <v>0</v>
      </c>
    </row>
    <row r="24" spans="1:21" ht="24" customHeight="1" x14ac:dyDescent="0.2">
      <c r="A24" s="94" t="s">
        <v>21</v>
      </c>
      <c r="B24" s="39"/>
      <c r="C24" s="39"/>
      <c r="D24" s="39"/>
      <c r="E24" s="39"/>
      <c r="F24" s="6">
        <f t="shared" si="0"/>
        <v>0</v>
      </c>
      <c r="G24" s="2">
        <f t="shared" si="3"/>
        <v>0</v>
      </c>
      <c r="H24" s="15" t="s">
        <v>22</v>
      </c>
      <c r="I24" s="39"/>
      <c r="J24" s="39"/>
      <c r="K24" s="39"/>
      <c r="L24" s="39"/>
      <c r="M24" s="6">
        <f t="shared" si="1"/>
        <v>0</v>
      </c>
      <c r="N24" s="2">
        <f t="shared" si="4"/>
        <v>0</v>
      </c>
      <c r="O24" s="15" t="s">
        <v>118</v>
      </c>
      <c r="P24" s="39"/>
      <c r="Q24" s="39"/>
      <c r="R24" s="39"/>
      <c r="S24" s="39"/>
      <c r="T24" s="6">
        <f t="shared" si="2"/>
        <v>0</v>
      </c>
      <c r="U24" s="95">
        <f t="shared" si="5"/>
        <v>0</v>
      </c>
    </row>
    <row r="25" spans="1:21" ht="24" customHeight="1" x14ac:dyDescent="0.2">
      <c r="A25" s="94" t="s">
        <v>23</v>
      </c>
      <c r="B25" s="39"/>
      <c r="C25" s="39"/>
      <c r="D25" s="39"/>
      <c r="E25" s="39"/>
      <c r="F25" s="6">
        <f t="shared" si="0"/>
        <v>0</v>
      </c>
      <c r="G25" s="2">
        <f t="shared" si="3"/>
        <v>0</v>
      </c>
      <c r="H25" s="15" t="s">
        <v>24</v>
      </c>
      <c r="I25" s="39"/>
      <c r="J25" s="39"/>
      <c r="K25" s="39"/>
      <c r="L25" s="39"/>
      <c r="M25" s="6">
        <f t="shared" si="1"/>
        <v>0</v>
      </c>
      <c r="N25" s="2">
        <f t="shared" si="4"/>
        <v>0</v>
      </c>
      <c r="O25" s="15" t="s">
        <v>119</v>
      </c>
      <c r="P25" s="39"/>
      <c r="Q25" s="39"/>
      <c r="R25" s="39"/>
      <c r="S25" s="39"/>
      <c r="T25" s="6">
        <f t="shared" si="2"/>
        <v>0</v>
      </c>
      <c r="U25" s="95">
        <f t="shared" si="5"/>
        <v>0</v>
      </c>
    </row>
    <row r="26" spans="1:21" ht="24" customHeight="1" x14ac:dyDescent="0.2">
      <c r="A26" s="94" t="s">
        <v>37</v>
      </c>
      <c r="B26" s="39"/>
      <c r="C26" s="39"/>
      <c r="D26" s="39"/>
      <c r="E26" s="39"/>
      <c r="F26" s="6">
        <f t="shared" si="0"/>
        <v>0</v>
      </c>
      <c r="G26" s="2">
        <f t="shared" si="3"/>
        <v>0</v>
      </c>
      <c r="H26" s="15" t="s">
        <v>25</v>
      </c>
      <c r="I26" s="39"/>
      <c r="J26" s="39"/>
      <c r="K26" s="39"/>
      <c r="L26" s="39"/>
      <c r="M26" s="6">
        <f t="shared" si="1"/>
        <v>0</v>
      </c>
      <c r="N26" s="2">
        <f t="shared" si="4"/>
        <v>0</v>
      </c>
      <c r="O26" s="15" t="s">
        <v>120</v>
      </c>
      <c r="P26" s="39"/>
      <c r="Q26" s="39"/>
      <c r="R26" s="39"/>
      <c r="S26" s="39"/>
      <c r="T26" s="6">
        <f t="shared" si="2"/>
        <v>0</v>
      </c>
      <c r="U26" s="95">
        <f t="shared" si="5"/>
        <v>0</v>
      </c>
    </row>
    <row r="27" spans="1:21" ht="24" customHeight="1" x14ac:dyDescent="0.2">
      <c r="A27" s="94" t="s">
        <v>38</v>
      </c>
      <c r="B27" s="39"/>
      <c r="C27" s="39"/>
      <c r="D27" s="39"/>
      <c r="E27" s="39"/>
      <c r="F27" s="6">
        <f t="shared" si="0"/>
        <v>0</v>
      </c>
      <c r="G27" s="2">
        <f t="shared" si="3"/>
        <v>0</v>
      </c>
      <c r="H27" s="15" t="s">
        <v>26</v>
      </c>
      <c r="I27" s="39"/>
      <c r="J27" s="39"/>
      <c r="K27" s="39"/>
      <c r="L27" s="39"/>
      <c r="M27" s="6">
        <f t="shared" si="1"/>
        <v>0</v>
      </c>
      <c r="N27" s="2">
        <f t="shared" si="4"/>
        <v>0</v>
      </c>
      <c r="O27" s="15" t="s">
        <v>121</v>
      </c>
      <c r="P27" s="39"/>
      <c r="Q27" s="39"/>
      <c r="R27" s="39"/>
      <c r="S27" s="39"/>
      <c r="T27" s="6">
        <f t="shared" si="2"/>
        <v>0</v>
      </c>
      <c r="U27" s="95">
        <f t="shared" si="5"/>
        <v>0</v>
      </c>
    </row>
    <row r="28" spans="1:21" ht="24" customHeight="1" x14ac:dyDescent="0.2">
      <c r="A28" s="94" t="s">
        <v>39</v>
      </c>
      <c r="B28" s="39"/>
      <c r="C28" s="39"/>
      <c r="D28" s="39"/>
      <c r="E28" s="39"/>
      <c r="F28" s="6">
        <f t="shared" si="0"/>
        <v>0</v>
      </c>
      <c r="G28" s="2">
        <f t="shared" si="3"/>
        <v>0</v>
      </c>
      <c r="H28" s="15" t="s">
        <v>107</v>
      </c>
      <c r="I28" s="39"/>
      <c r="J28" s="39"/>
      <c r="K28" s="39"/>
      <c r="L28" s="39"/>
      <c r="M28" s="6">
        <f t="shared" si="1"/>
        <v>0</v>
      </c>
      <c r="N28" s="2">
        <f t="shared" si="4"/>
        <v>0</v>
      </c>
      <c r="O28" s="15" t="s">
        <v>122</v>
      </c>
      <c r="P28" s="39"/>
      <c r="Q28" s="39"/>
      <c r="R28" s="39"/>
      <c r="S28" s="39"/>
      <c r="T28" s="6">
        <f t="shared" si="2"/>
        <v>0</v>
      </c>
      <c r="U28" s="95">
        <f t="shared" si="5"/>
        <v>0</v>
      </c>
    </row>
    <row r="29" spans="1:21" ht="24" customHeight="1" x14ac:dyDescent="0.2">
      <c r="A29" s="94" t="s">
        <v>40</v>
      </c>
      <c r="B29" s="39"/>
      <c r="C29" s="39"/>
      <c r="D29" s="39"/>
      <c r="E29" s="39"/>
      <c r="F29" s="6">
        <f t="shared" si="0"/>
        <v>0</v>
      </c>
      <c r="G29" s="2">
        <f t="shared" si="3"/>
        <v>0</v>
      </c>
      <c r="H29" s="15" t="s">
        <v>108</v>
      </c>
      <c r="I29" s="39"/>
      <c r="J29" s="39"/>
      <c r="K29" s="39"/>
      <c r="L29" s="39"/>
      <c r="M29" s="6">
        <f t="shared" si="1"/>
        <v>0</v>
      </c>
      <c r="N29" s="2">
        <f t="shared" si="4"/>
        <v>0</v>
      </c>
      <c r="O29" s="15" t="s">
        <v>123</v>
      </c>
      <c r="P29" s="39"/>
      <c r="Q29" s="39"/>
      <c r="R29" s="39"/>
      <c r="S29" s="39"/>
      <c r="T29" s="6">
        <f t="shared" si="2"/>
        <v>0</v>
      </c>
      <c r="U29" s="95">
        <f t="shared" si="5"/>
        <v>0</v>
      </c>
    </row>
    <row r="30" spans="1:21" ht="24" customHeight="1" x14ac:dyDescent="0.2">
      <c r="A30" s="94" t="s">
        <v>103</v>
      </c>
      <c r="B30" s="39"/>
      <c r="C30" s="39"/>
      <c r="D30" s="39"/>
      <c r="E30" s="39"/>
      <c r="F30" s="6">
        <f t="shared" si="0"/>
        <v>0</v>
      </c>
      <c r="G30" s="2">
        <f t="shared" si="3"/>
        <v>0</v>
      </c>
      <c r="H30" s="16" t="s">
        <v>132</v>
      </c>
      <c r="I30" s="39"/>
      <c r="J30" s="39"/>
      <c r="K30" s="39"/>
      <c r="L30" s="39"/>
      <c r="M30" s="6">
        <f t="shared" si="1"/>
        <v>0</v>
      </c>
      <c r="N30" s="2">
        <f t="shared" si="4"/>
        <v>0</v>
      </c>
      <c r="O30" s="15" t="s">
        <v>124</v>
      </c>
      <c r="P30" s="99"/>
      <c r="Q30" s="99"/>
      <c r="R30" s="99"/>
      <c r="S30" s="99"/>
      <c r="T30" s="6">
        <f t="shared" si="2"/>
        <v>0</v>
      </c>
      <c r="U30" s="95">
        <f t="shared" si="5"/>
        <v>0</v>
      </c>
    </row>
    <row r="31" spans="1:21" ht="24" customHeight="1" thickBot="1" x14ac:dyDescent="0.25">
      <c r="A31" s="96" t="s">
        <v>104</v>
      </c>
      <c r="B31" s="40"/>
      <c r="C31" s="40"/>
      <c r="D31" s="40"/>
      <c r="E31" s="40"/>
      <c r="F31" s="7">
        <f t="shared" si="0"/>
        <v>0</v>
      </c>
      <c r="G31" s="3">
        <f t="shared" si="3"/>
        <v>0</v>
      </c>
      <c r="H31" s="17" t="s">
        <v>133</v>
      </c>
      <c r="I31" s="40"/>
      <c r="J31" s="40"/>
      <c r="K31" s="40"/>
      <c r="L31" s="40"/>
      <c r="M31" s="7">
        <f t="shared" si="1"/>
        <v>0</v>
      </c>
      <c r="N31" s="3">
        <f t="shared" si="4"/>
        <v>0</v>
      </c>
      <c r="O31" s="104" t="s">
        <v>125</v>
      </c>
      <c r="P31" s="40"/>
      <c r="Q31" s="40"/>
      <c r="R31" s="40"/>
      <c r="S31" s="40"/>
      <c r="T31" s="7">
        <f t="shared" si="2"/>
        <v>0</v>
      </c>
      <c r="U31" s="97">
        <f t="shared" si="5"/>
        <v>0</v>
      </c>
    </row>
    <row r="32" spans="1:21" ht="15" customHeight="1" x14ac:dyDescent="0.2">
      <c r="A32" s="118" t="s">
        <v>43</v>
      </c>
      <c r="B32" s="119"/>
      <c r="C32" s="115" t="s">
        <v>46</v>
      </c>
      <c r="D32" s="116"/>
      <c r="E32" s="116"/>
      <c r="F32" s="117"/>
      <c r="G32" s="44">
        <f>MAX(G13:G31)</f>
        <v>0</v>
      </c>
      <c r="H32" s="118" t="s">
        <v>44</v>
      </c>
      <c r="I32" s="119"/>
      <c r="J32" s="115" t="s">
        <v>46</v>
      </c>
      <c r="K32" s="116"/>
      <c r="L32" s="116"/>
      <c r="M32" s="117"/>
      <c r="N32" s="44">
        <f>MAX(N10:N31)</f>
        <v>0</v>
      </c>
      <c r="O32" s="118" t="s">
        <v>45</v>
      </c>
      <c r="P32" s="119"/>
      <c r="Q32" s="115" t="s">
        <v>46</v>
      </c>
      <c r="R32" s="116"/>
      <c r="S32" s="116"/>
      <c r="T32" s="117"/>
      <c r="U32" s="44">
        <f>MAX(U10:U31)</f>
        <v>0</v>
      </c>
    </row>
    <row r="33" spans="1:21" ht="15" customHeight="1" x14ac:dyDescent="0.2">
      <c r="A33" s="120"/>
      <c r="B33" s="121"/>
      <c r="C33" s="43" t="s">
        <v>58</v>
      </c>
      <c r="D33" s="45"/>
      <c r="E33" s="45"/>
      <c r="F33" s="46" t="s">
        <v>61</v>
      </c>
      <c r="G33" s="47"/>
      <c r="H33" s="120"/>
      <c r="I33" s="121"/>
      <c r="J33" s="43" t="s">
        <v>58</v>
      </c>
      <c r="K33" s="45"/>
      <c r="L33" s="45"/>
      <c r="M33" s="46" t="s">
        <v>59</v>
      </c>
      <c r="N33" s="47"/>
      <c r="O33" s="120"/>
      <c r="P33" s="121"/>
      <c r="Q33" s="43" t="s">
        <v>58</v>
      </c>
      <c r="R33" s="45"/>
      <c r="S33" s="45"/>
      <c r="T33" s="46" t="s">
        <v>59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2" t="s">
        <v>47</v>
      </c>
      <c r="B35" s="122"/>
      <c r="C35" s="122"/>
      <c r="D35" s="122"/>
      <c r="E35" s="1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11" sqref="X1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23" t="s">
        <v>50</v>
      </c>
      <c r="B4" s="123"/>
      <c r="C4" s="123"/>
      <c r="D4" s="22"/>
      <c r="E4" s="128" t="s">
        <v>56</v>
      </c>
      <c r="F4" s="128"/>
      <c r="G4" s="128"/>
      <c r="H4" s="128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24" t="s">
        <v>52</v>
      </c>
      <c r="B5" s="124"/>
      <c r="C5" s="124"/>
      <c r="D5" s="128" t="str">
        <f>'G-1'!D5:H5</f>
        <v>CALLE 82 X CARRERA 47</v>
      </c>
      <c r="E5" s="128"/>
      <c r="F5" s="128"/>
      <c r="G5" s="128"/>
      <c r="H5" s="128"/>
      <c r="I5" s="124" t="s">
        <v>49</v>
      </c>
      <c r="J5" s="124"/>
      <c r="K5" s="124"/>
      <c r="L5" s="129">
        <f>'G-1'!L5:N5</f>
        <v>0</v>
      </c>
      <c r="M5" s="129"/>
      <c r="N5" s="129"/>
      <c r="O5" s="9"/>
      <c r="P5" s="124" t="s">
        <v>53</v>
      </c>
      <c r="Q5" s="124"/>
      <c r="R5" s="124"/>
      <c r="S5" s="127" t="s">
        <v>115</v>
      </c>
      <c r="T5" s="127"/>
      <c r="U5" s="127"/>
    </row>
    <row r="6" spans="1:21" ht="12.75" customHeight="1" x14ac:dyDescent="0.2">
      <c r="A6" s="124" t="s">
        <v>51</v>
      </c>
      <c r="B6" s="124"/>
      <c r="C6" s="124"/>
      <c r="D6" s="125" t="s">
        <v>144</v>
      </c>
      <c r="E6" s="125"/>
      <c r="F6" s="125"/>
      <c r="G6" s="125"/>
      <c r="H6" s="125"/>
      <c r="I6" s="124" t="s">
        <v>55</v>
      </c>
      <c r="J6" s="124"/>
      <c r="K6" s="124"/>
      <c r="L6" s="130">
        <v>1</v>
      </c>
      <c r="M6" s="130"/>
      <c r="N6" s="130"/>
      <c r="O6" s="36"/>
      <c r="P6" s="124" t="s">
        <v>54</v>
      </c>
      <c r="Q6" s="124"/>
      <c r="R6" s="124"/>
      <c r="S6" s="138">
        <f>'G-1'!S6:U6</f>
        <v>42465</v>
      </c>
      <c r="T6" s="138"/>
      <c r="U6" s="138"/>
    </row>
    <row r="7" spans="1:21" ht="11.25" customHeight="1" x14ac:dyDescent="0.2">
      <c r="A7" s="10"/>
      <c r="B7" s="8"/>
      <c r="C7" s="8"/>
      <c r="D7" s="8"/>
      <c r="E7" s="137"/>
      <c r="F7" s="137"/>
      <c r="G7" s="137"/>
      <c r="H7" s="137"/>
      <c r="I7" s="137"/>
      <c r="J7" s="137"/>
      <c r="K7" s="137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31" t="s">
        <v>34</v>
      </c>
      <c r="B8" s="134" t="s">
        <v>32</v>
      </c>
      <c r="C8" s="135"/>
      <c r="D8" s="135"/>
      <c r="E8" s="136"/>
      <c r="F8" s="131" t="s">
        <v>33</v>
      </c>
      <c r="G8" s="131" t="s">
        <v>35</v>
      </c>
      <c r="H8" s="131" t="s">
        <v>34</v>
      </c>
      <c r="I8" s="134" t="s">
        <v>32</v>
      </c>
      <c r="J8" s="135"/>
      <c r="K8" s="135"/>
      <c r="L8" s="136"/>
      <c r="M8" s="131" t="s">
        <v>33</v>
      </c>
      <c r="N8" s="131" t="s">
        <v>35</v>
      </c>
      <c r="O8" s="131" t="s">
        <v>34</v>
      </c>
      <c r="P8" s="134" t="s">
        <v>32</v>
      </c>
      <c r="Q8" s="135"/>
      <c r="R8" s="135"/>
      <c r="S8" s="136"/>
      <c r="T8" s="131" t="s">
        <v>33</v>
      </c>
      <c r="U8" s="131" t="s">
        <v>35</v>
      </c>
    </row>
    <row r="9" spans="1:21" ht="12" customHeight="1" thickBot="1" x14ac:dyDescent="0.25">
      <c r="A9" s="133"/>
      <c r="B9" s="12" t="s">
        <v>48</v>
      </c>
      <c r="C9" s="12" t="s">
        <v>0</v>
      </c>
      <c r="D9" s="12" t="s">
        <v>2</v>
      </c>
      <c r="E9" s="13" t="s">
        <v>3</v>
      </c>
      <c r="F9" s="133"/>
      <c r="G9" s="133"/>
      <c r="H9" s="133"/>
      <c r="I9" s="14" t="s">
        <v>48</v>
      </c>
      <c r="J9" s="14" t="s">
        <v>0</v>
      </c>
      <c r="K9" s="12" t="s">
        <v>2</v>
      </c>
      <c r="L9" s="13" t="s">
        <v>3</v>
      </c>
      <c r="M9" s="133"/>
      <c r="N9" s="133"/>
      <c r="O9" s="133"/>
      <c r="P9" s="14" t="s">
        <v>48</v>
      </c>
      <c r="Q9" s="14" t="s">
        <v>0</v>
      </c>
      <c r="R9" s="12" t="s">
        <v>2</v>
      </c>
      <c r="S9" s="13" t="s">
        <v>3</v>
      </c>
      <c r="T9" s="133"/>
      <c r="U9" s="132"/>
    </row>
    <row r="10" spans="1:21" ht="24" customHeight="1" x14ac:dyDescent="0.2">
      <c r="A10" s="102" t="s">
        <v>126</v>
      </c>
      <c r="B10" s="91">
        <v>1</v>
      </c>
      <c r="C10" s="91">
        <v>12</v>
      </c>
      <c r="D10" s="91">
        <v>0</v>
      </c>
      <c r="E10" s="91">
        <v>0</v>
      </c>
      <c r="F10" s="103">
        <f t="shared" ref="F10:F31" si="0">B10*0.5+C10*1+D10*2+E10*2.5</f>
        <v>12.5</v>
      </c>
      <c r="G10" s="30"/>
      <c r="H10" s="107" t="s">
        <v>101</v>
      </c>
      <c r="I10" s="108">
        <v>50</v>
      </c>
      <c r="J10" s="108">
        <v>171</v>
      </c>
      <c r="K10" s="108">
        <v>1</v>
      </c>
      <c r="L10" s="108">
        <v>1</v>
      </c>
      <c r="M10" s="109">
        <f t="shared" ref="M10:M31" si="1">I10*0.5+J10*1+K10*2+L10*2.5</f>
        <v>200.5</v>
      </c>
      <c r="N10" s="112">
        <f>F29+F30+F31+M10</f>
        <v>888.5</v>
      </c>
      <c r="O10" s="92" t="s">
        <v>131</v>
      </c>
      <c r="P10" s="91">
        <v>47</v>
      </c>
      <c r="Q10" s="91">
        <v>192</v>
      </c>
      <c r="R10" s="91">
        <v>0</v>
      </c>
      <c r="S10" s="91">
        <v>4</v>
      </c>
      <c r="T10" s="103">
        <f t="shared" ref="T10:T31" si="2">P10*0.5+Q10*1+R10*2+S10*2.5</f>
        <v>225.5</v>
      </c>
      <c r="U10" s="93"/>
    </row>
    <row r="11" spans="1:21" ht="24" customHeight="1" x14ac:dyDescent="0.2">
      <c r="A11" s="94" t="s">
        <v>127</v>
      </c>
      <c r="B11" s="99">
        <v>2</v>
      </c>
      <c r="C11" s="99">
        <v>18</v>
      </c>
      <c r="D11" s="99">
        <v>0</v>
      </c>
      <c r="E11" s="99">
        <v>2</v>
      </c>
      <c r="F11" s="6">
        <f t="shared" si="0"/>
        <v>24</v>
      </c>
      <c r="G11" s="100"/>
      <c r="H11" s="105" t="s">
        <v>102</v>
      </c>
      <c r="I11" s="110">
        <v>49</v>
      </c>
      <c r="J11" s="110">
        <v>182</v>
      </c>
      <c r="K11" s="110">
        <v>0</v>
      </c>
      <c r="L11" s="110">
        <v>2</v>
      </c>
      <c r="M11" s="111">
        <f t="shared" si="1"/>
        <v>211.5</v>
      </c>
      <c r="N11" s="113">
        <f>M11+M10+F31+F30</f>
        <v>883.5</v>
      </c>
      <c r="O11" s="15" t="s">
        <v>130</v>
      </c>
      <c r="P11" s="99">
        <v>53</v>
      </c>
      <c r="Q11" s="39">
        <v>203</v>
      </c>
      <c r="R11" s="39">
        <v>0</v>
      </c>
      <c r="S11" s="99">
        <v>2</v>
      </c>
      <c r="T11" s="6">
        <f t="shared" si="2"/>
        <v>234.5</v>
      </c>
      <c r="U11" s="101"/>
    </row>
    <row r="12" spans="1:21" ht="24" customHeight="1" x14ac:dyDescent="0.2">
      <c r="A12" s="98" t="s">
        <v>128</v>
      </c>
      <c r="B12" s="99">
        <v>6</v>
      </c>
      <c r="C12" s="99">
        <v>14</v>
      </c>
      <c r="D12" s="99">
        <v>0</v>
      </c>
      <c r="E12" s="99">
        <v>0</v>
      </c>
      <c r="F12" s="6">
        <f t="shared" si="0"/>
        <v>17</v>
      </c>
      <c r="G12" s="100"/>
      <c r="H12" s="16" t="s">
        <v>27</v>
      </c>
      <c r="I12" s="99">
        <v>52</v>
      </c>
      <c r="J12" s="99">
        <v>188</v>
      </c>
      <c r="K12" s="99">
        <v>0</v>
      </c>
      <c r="L12" s="99">
        <v>2</v>
      </c>
      <c r="M12" s="6">
        <f t="shared" si="1"/>
        <v>219</v>
      </c>
      <c r="N12" s="100">
        <f>M12+M11+M10+F31</f>
        <v>881</v>
      </c>
      <c r="O12" s="16" t="s">
        <v>29</v>
      </c>
      <c r="P12" s="99">
        <v>51</v>
      </c>
      <c r="Q12" s="39">
        <v>173</v>
      </c>
      <c r="R12" s="39">
        <v>0</v>
      </c>
      <c r="S12" s="99">
        <v>3</v>
      </c>
      <c r="T12" s="6">
        <f t="shared" si="2"/>
        <v>206</v>
      </c>
      <c r="U12" s="101"/>
    </row>
    <row r="13" spans="1:21" ht="24" customHeight="1" x14ac:dyDescent="0.2">
      <c r="A13" s="94" t="s">
        <v>129</v>
      </c>
      <c r="B13" s="39">
        <v>13</v>
      </c>
      <c r="C13" s="39">
        <v>27</v>
      </c>
      <c r="D13" s="39">
        <v>1</v>
      </c>
      <c r="E13" s="39">
        <v>0</v>
      </c>
      <c r="F13" s="6">
        <f t="shared" si="0"/>
        <v>35.5</v>
      </c>
      <c r="G13" s="2">
        <f>F13+F12+F11+F10</f>
        <v>89</v>
      </c>
      <c r="H13" s="15" t="s">
        <v>28</v>
      </c>
      <c r="I13" s="39">
        <v>41</v>
      </c>
      <c r="J13" s="39">
        <v>196</v>
      </c>
      <c r="K13" s="39">
        <v>0</v>
      </c>
      <c r="L13" s="39">
        <v>2</v>
      </c>
      <c r="M13" s="6">
        <f t="shared" si="1"/>
        <v>221.5</v>
      </c>
      <c r="N13" s="2">
        <f>M13+M12+M11+M10</f>
        <v>852.5</v>
      </c>
      <c r="O13" s="16" t="s">
        <v>30</v>
      </c>
      <c r="P13" s="39">
        <v>62</v>
      </c>
      <c r="Q13" s="39">
        <v>189</v>
      </c>
      <c r="R13" s="39">
        <v>0</v>
      </c>
      <c r="S13" s="39">
        <v>0</v>
      </c>
      <c r="T13" s="6">
        <f t="shared" si="2"/>
        <v>220</v>
      </c>
      <c r="U13" s="95">
        <f>T13+T12+T11+T10</f>
        <v>886</v>
      </c>
    </row>
    <row r="14" spans="1:21" ht="24" customHeight="1" x14ac:dyDescent="0.2">
      <c r="A14" s="94" t="s">
        <v>116</v>
      </c>
      <c r="B14" s="39">
        <v>14</v>
      </c>
      <c r="C14" s="39">
        <v>54</v>
      </c>
      <c r="D14" s="39">
        <v>0</v>
      </c>
      <c r="E14" s="39">
        <v>2</v>
      </c>
      <c r="F14" s="6">
        <f t="shared" si="0"/>
        <v>66</v>
      </c>
      <c r="G14" s="2">
        <f t="shared" ref="G14:G31" si="3">F14+F13+F12+F11</f>
        <v>142.5</v>
      </c>
      <c r="H14" s="15" t="s">
        <v>1</v>
      </c>
      <c r="I14" s="39">
        <v>55</v>
      </c>
      <c r="J14" s="39">
        <v>197</v>
      </c>
      <c r="K14" s="39">
        <v>0</v>
      </c>
      <c r="L14" s="39">
        <v>6</v>
      </c>
      <c r="M14" s="6">
        <f t="shared" si="1"/>
        <v>239.5</v>
      </c>
      <c r="N14" s="2">
        <f t="shared" ref="N14:N31" si="4">M14+M13+M12+M11</f>
        <v>891.5</v>
      </c>
      <c r="O14" s="16" t="s">
        <v>8</v>
      </c>
      <c r="P14" s="39">
        <v>52</v>
      </c>
      <c r="Q14" s="39">
        <v>186</v>
      </c>
      <c r="R14" s="39">
        <v>0</v>
      </c>
      <c r="S14" s="39">
        <v>2</v>
      </c>
      <c r="T14" s="6">
        <f t="shared" si="2"/>
        <v>217</v>
      </c>
      <c r="U14" s="95">
        <f t="shared" ref="U14:U31" si="5">T14+T13+T12+T11</f>
        <v>877.5</v>
      </c>
    </row>
    <row r="15" spans="1:21" ht="24" customHeight="1" x14ac:dyDescent="0.2">
      <c r="A15" s="94" t="s">
        <v>117</v>
      </c>
      <c r="B15" s="39">
        <v>9</v>
      </c>
      <c r="C15" s="39">
        <v>77</v>
      </c>
      <c r="D15" s="39">
        <v>0</v>
      </c>
      <c r="E15" s="39">
        <v>4</v>
      </c>
      <c r="F15" s="6">
        <f t="shared" si="0"/>
        <v>91.5</v>
      </c>
      <c r="G15" s="2">
        <f t="shared" si="3"/>
        <v>210</v>
      </c>
      <c r="H15" s="15" t="s">
        <v>4</v>
      </c>
      <c r="I15" s="39">
        <v>44</v>
      </c>
      <c r="J15" s="39">
        <v>205</v>
      </c>
      <c r="K15" s="39">
        <v>0</v>
      </c>
      <c r="L15" s="39">
        <v>5</v>
      </c>
      <c r="M15" s="6">
        <f t="shared" si="1"/>
        <v>239.5</v>
      </c>
      <c r="N15" s="2">
        <f t="shared" si="4"/>
        <v>919.5</v>
      </c>
      <c r="O15" s="15" t="s">
        <v>10</v>
      </c>
      <c r="P15" s="39">
        <v>53</v>
      </c>
      <c r="Q15" s="39">
        <v>189</v>
      </c>
      <c r="R15" s="39">
        <v>0</v>
      </c>
      <c r="S15" s="39">
        <v>1</v>
      </c>
      <c r="T15" s="6">
        <f t="shared" si="2"/>
        <v>218</v>
      </c>
      <c r="U15" s="95">
        <f t="shared" si="5"/>
        <v>861</v>
      </c>
    </row>
    <row r="16" spans="1:21" ht="24" customHeight="1" x14ac:dyDescent="0.2">
      <c r="A16" s="94" t="s">
        <v>97</v>
      </c>
      <c r="B16" s="39">
        <v>21</v>
      </c>
      <c r="C16" s="39">
        <v>119</v>
      </c>
      <c r="D16" s="39">
        <v>0</v>
      </c>
      <c r="E16" s="39">
        <v>0</v>
      </c>
      <c r="F16" s="6">
        <f t="shared" si="0"/>
        <v>129.5</v>
      </c>
      <c r="G16" s="2">
        <f t="shared" si="3"/>
        <v>322.5</v>
      </c>
      <c r="H16" s="15" t="s">
        <v>5</v>
      </c>
      <c r="I16" s="39">
        <v>46</v>
      </c>
      <c r="J16" s="39">
        <v>198</v>
      </c>
      <c r="K16" s="39">
        <v>0</v>
      </c>
      <c r="L16" s="39">
        <v>4</v>
      </c>
      <c r="M16" s="6">
        <f t="shared" si="1"/>
        <v>231</v>
      </c>
      <c r="N16" s="2">
        <f t="shared" si="4"/>
        <v>931.5</v>
      </c>
      <c r="O16" s="15" t="s">
        <v>13</v>
      </c>
      <c r="P16" s="39">
        <v>68</v>
      </c>
      <c r="Q16" s="39">
        <v>204</v>
      </c>
      <c r="R16" s="39">
        <v>0</v>
      </c>
      <c r="S16" s="39">
        <v>0</v>
      </c>
      <c r="T16" s="6">
        <f t="shared" si="2"/>
        <v>238</v>
      </c>
      <c r="U16" s="95">
        <f t="shared" si="5"/>
        <v>893</v>
      </c>
    </row>
    <row r="17" spans="1:21" ht="24" customHeight="1" x14ac:dyDescent="0.2">
      <c r="A17" s="94" t="s">
        <v>98</v>
      </c>
      <c r="B17" s="39">
        <v>41</v>
      </c>
      <c r="C17" s="39">
        <v>147</v>
      </c>
      <c r="D17" s="39">
        <v>0</v>
      </c>
      <c r="E17" s="39">
        <v>3</v>
      </c>
      <c r="F17" s="6">
        <f t="shared" si="0"/>
        <v>175</v>
      </c>
      <c r="G17" s="2">
        <f t="shared" si="3"/>
        <v>462</v>
      </c>
      <c r="H17" s="15" t="s">
        <v>6</v>
      </c>
      <c r="I17" s="39">
        <v>44</v>
      </c>
      <c r="J17" s="39">
        <v>204</v>
      </c>
      <c r="K17" s="39">
        <v>1</v>
      </c>
      <c r="L17" s="39">
        <v>5</v>
      </c>
      <c r="M17" s="6">
        <f t="shared" si="1"/>
        <v>240.5</v>
      </c>
      <c r="N17" s="2">
        <f t="shared" si="4"/>
        <v>950.5</v>
      </c>
      <c r="O17" s="15" t="s">
        <v>16</v>
      </c>
      <c r="P17" s="39">
        <v>58</v>
      </c>
      <c r="Q17" s="39">
        <v>191</v>
      </c>
      <c r="R17" s="39">
        <v>1</v>
      </c>
      <c r="S17" s="39">
        <v>2</v>
      </c>
      <c r="T17" s="6">
        <f t="shared" si="2"/>
        <v>227</v>
      </c>
      <c r="U17" s="95">
        <f t="shared" si="5"/>
        <v>900</v>
      </c>
    </row>
    <row r="18" spans="1:21" ht="24" customHeight="1" x14ac:dyDescent="0.2">
      <c r="A18" s="94" t="s">
        <v>99</v>
      </c>
      <c r="B18" s="39">
        <v>45</v>
      </c>
      <c r="C18" s="39">
        <v>152</v>
      </c>
      <c r="D18" s="39">
        <v>1</v>
      </c>
      <c r="E18" s="39">
        <v>3</v>
      </c>
      <c r="F18" s="6">
        <f t="shared" si="0"/>
        <v>184</v>
      </c>
      <c r="G18" s="2">
        <f t="shared" si="3"/>
        <v>580</v>
      </c>
      <c r="H18" s="15" t="s">
        <v>7</v>
      </c>
      <c r="I18" s="39">
        <v>50</v>
      </c>
      <c r="J18" s="39">
        <v>190</v>
      </c>
      <c r="K18" s="39">
        <v>0</v>
      </c>
      <c r="L18" s="39">
        <v>3</v>
      </c>
      <c r="M18" s="6">
        <f t="shared" si="1"/>
        <v>222.5</v>
      </c>
      <c r="N18" s="2">
        <f t="shared" si="4"/>
        <v>933.5</v>
      </c>
      <c r="O18" s="15" t="s">
        <v>41</v>
      </c>
      <c r="P18" s="39">
        <v>47</v>
      </c>
      <c r="Q18" s="39">
        <v>186</v>
      </c>
      <c r="R18" s="39">
        <v>0</v>
      </c>
      <c r="S18" s="39">
        <v>0</v>
      </c>
      <c r="T18" s="6">
        <f t="shared" si="2"/>
        <v>209.5</v>
      </c>
      <c r="U18" s="95">
        <f t="shared" si="5"/>
        <v>892.5</v>
      </c>
    </row>
    <row r="19" spans="1:21" ht="24" customHeight="1" x14ac:dyDescent="0.2">
      <c r="A19" s="94" t="s">
        <v>100</v>
      </c>
      <c r="B19" s="39">
        <v>31</v>
      </c>
      <c r="C19" s="39">
        <v>163</v>
      </c>
      <c r="D19" s="39">
        <v>0</v>
      </c>
      <c r="E19" s="39">
        <v>0</v>
      </c>
      <c r="F19" s="6">
        <f t="shared" si="0"/>
        <v>178.5</v>
      </c>
      <c r="G19" s="2">
        <f t="shared" si="3"/>
        <v>667</v>
      </c>
      <c r="H19" s="15" t="s">
        <v>9</v>
      </c>
      <c r="I19" s="39">
        <v>42</v>
      </c>
      <c r="J19" s="39">
        <v>182</v>
      </c>
      <c r="K19" s="39">
        <v>0</v>
      </c>
      <c r="L19" s="39">
        <v>3</v>
      </c>
      <c r="M19" s="6">
        <f t="shared" si="1"/>
        <v>210.5</v>
      </c>
      <c r="N19" s="2">
        <f t="shared" si="4"/>
        <v>904.5</v>
      </c>
      <c r="O19" s="15" t="s">
        <v>42</v>
      </c>
      <c r="P19" s="39">
        <v>42</v>
      </c>
      <c r="Q19" s="39">
        <v>189</v>
      </c>
      <c r="R19" s="39">
        <v>0</v>
      </c>
      <c r="S19" s="39">
        <v>0</v>
      </c>
      <c r="T19" s="6">
        <f t="shared" si="2"/>
        <v>210</v>
      </c>
      <c r="U19" s="95">
        <f t="shared" si="5"/>
        <v>884.5</v>
      </c>
    </row>
    <row r="20" spans="1:21" ht="24" customHeight="1" x14ac:dyDescent="0.2">
      <c r="A20" s="94" t="s">
        <v>11</v>
      </c>
      <c r="B20" s="39">
        <v>44</v>
      </c>
      <c r="C20" s="39">
        <v>163</v>
      </c>
      <c r="D20" s="39">
        <v>0</v>
      </c>
      <c r="E20" s="39">
        <v>0</v>
      </c>
      <c r="F20" s="6">
        <f t="shared" si="0"/>
        <v>185</v>
      </c>
      <c r="G20" s="2">
        <f t="shared" si="3"/>
        <v>722.5</v>
      </c>
      <c r="H20" s="105" t="s">
        <v>12</v>
      </c>
      <c r="I20" s="106">
        <v>30</v>
      </c>
      <c r="J20" s="106">
        <v>172</v>
      </c>
      <c r="K20" s="106">
        <v>0</v>
      </c>
      <c r="L20" s="106">
        <v>3</v>
      </c>
      <c r="M20" s="111">
        <f t="shared" si="1"/>
        <v>194.5</v>
      </c>
      <c r="N20" s="2">
        <f t="shared" si="4"/>
        <v>868</v>
      </c>
      <c r="O20" s="15" t="s">
        <v>109</v>
      </c>
      <c r="P20" s="39">
        <v>49</v>
      </c>
      <c r="Q20" s="39">
        <v>175</v>
      </c>
      <c r="R20" s="39">
        <v>0</v>
      </c>
      <c r="S20" s="39">
        <v>1</v>
      </c>
      <c r="T20" s="6">
        <f t="shared" si="2"/>
        <v>202</v>
      </c>
      <c r="U20" s="95">
        <f t="shared" si="5"/>
        <v>848.5</v>
      </c>
    </row>
    <row r="21" spans="1:21" ht="24" customHeight="1" x14ac:dyDescent="0.2">
      <c r="A21" s="94" t="s">
        <v>14</v>
      </c>
      <c r="B21" s="39">
        <v>59</v>
      </c>
      <c r="C21" s="39">
        <v>172</v>
      </c>
      <c r="D21" s="39">
        <v>0</v>
      </c>
      <c r="E21" s="39">
        <v>5</v>
      </c>
      <c r="F21" s="6">
        <f t="shared" si="0"/>
        <v>214</v>
      </c>
      <c r="G21" s="2">
        <f t="shared" si="3"/>
        <v>761.5</v>
      </c>
      <c r="H21" s="105" t="s">
        <v>15</v>
      </c>
      <c r="I21" s="106">
        <v>22</v>
      </c>
      <c r="J21" s="106">
        <v>143</v>
      </c>
      <c r="K21" s="106">
        <v>0</v>
      </c>
      <c r="L21" s="106">
        <v>2</v>
      </c>
      <c r="M21" s="111">
        <f t="shared" si="1"/>
        <v>159</v>
      </c>
      <c r="N21" s="2">
        <f t="shared" si="4"/>
        <v>786.5</v>
      </c>
      <c r="O21" s="15" t="s">
        <v>110</v>
      </c>
      <c r="P21" s="39">
        <v>42</v>
      </c>
      <c r="Q21" s="39">
        <v>166</v>
      </c>
      <c r="R21" s="39">
        <v>0</v>
      </c>
      <c r="S21" s="39">
        <v>2</v>
      </c>
      <c r="T21" s="6">
        <f t="shared" si="2"/>
        <v>192</v>
      </c>
      <c r="U21" s="95">
        <f t="shared" si="5"/>
        <v>813.5</v>
      </c>
    </row>
    <row r="22" spans="1:21" ht="24" customHeight="1" x14ac:dyDescent="0.2">
      <c r="A22" s="94" t="s">
        <v>17</v>
      </c>
      <c r="B22" s="39">
        <v>66</v>
      </c>
      <c r="C22" s="39">
        <v>181</v>
      </c>
      <c r="D22" s="39">
        <v>0</v>
      </c>
      <c r="E22" s="39">
        <v>0</v>
      </c>
      <c r="F22" s="6">
        <f t="shared" si="0"/>
        <v>214</v>
      </c>
      <c r="G22" s="2">
        <f t="shared" si="3"/>
        <v>791.5</v>
      </c>
      <c r="H22" s="15" t="s">
        <v>18</v>
      </c>
      <c r="I22" s="39">
        <v>25</v>
      </c>
      <c r="J22" s="39">
        <v>155</v>
      </c>
      <c r="K22" s="39">
        <v>0</v>
      </c>
      <c r="L22" s="39">
        <v>1</v>
      </c>
      <c r="M22" s="6">
        <f t="shared" si="1"/>
        <v>170</v>
      </c>
      <c r="N22" s="2">
        <f t="shared" si="4"/>
        <v>734</v>
      </c>
      <c r="O22" s="15" t="s">
        <v>111</v>
      </c>
      <c r="P22" s="39">
        <v>38</v>
      </c>
      <c r="Q22" s="39">
        <v>124</v>
      </c>
      <c r="R22" s="39">
        <v>0</v>
      </c>
      <c r="S22" s="39">
        <v>0</v>
      </c>
      <c r="T22" s="6">
        <f t="shared" si="2"/>
        <v>143</v>
      </c>
      <c r="U22" s="95">
        <f t="shared" si="5"/>
        <v>747</v>
      </c>
    </row>
    <row r="23" spans="1:21" ht="24" customHeight="1" x14ac:dyDescent="0.2">
      <c r="A23" s="94" t="s">
        <v>19</v>
      </c>
      <c r="B23" s="39">
        <v>57</v>
      </c>
      <c r="C23" s="39">
        <v>171</v>
      </c>
      <c r="D23" s="39">
        <v>0</v>
      </c>
      <c r="E23" s="39">
        <v>3</v>
      </c>
      <c r="F23" s="6">
        <f t="shared" si="0"/>
        <v>207</v>
      </c>
      <c r="G23" s="2">
        <f t="shared" si="3"/>
        <v>820</v>
      </c>
      <c r="H23" s="15" t="s">
        <v>20</v>
      </c>
      <c r="I23" s="39">
        <v>32</v>
      </c>
      <c r="J23" s="39">
        <v>148</v>
      </c>
      <c r="K23" s="39">
        <v>0</v>
      </c>
      <c r="L23" s="39">
        <v>2</v>
      </c>
      <c r="M23" s="6">
        <f t="shared" si="1"/>
        <v>169</v>
      </c>
      <c r="N23" s="2">
        <f t="shared" si="4"/>
        <v>692.5</v>
      </c>
      <c r="O23" s="15" t="s">
        <v>112</v>
      </c>
      <c r="P23" s="39">
        <v>18</v>
      </c>
      <c r="Q23" s="39">
        <v>125</v>
      </c>
      <c r="R23" s="39">
        <v>1</v>
      </c>
      <c r="S23" s="39">
        <v>1</v>
      </c>
      <c r="T23" s="6">
        <f t="shared" si="2"/>
        <v>138.5</v>
      </c>
      <c r="U23" s="95">
        <f t="shared" si="5"/>
        <v>675.5</v>
      </c>
    </row>
    <row r="24" spans="1:21" ht="24" customHeight="1" x14ac:dyDescent="0.2">
      <c r="A24" s="94" t="s">
        <v>21</v>
      </c>
      <c r="B24" s="39">
        <v>49</v>
      </c>
      <c r="C24" s="39">
        <v>185</v>
      </c>
      <c r="D24" s="39">
        <v>0</v>
      </c>
      <c r="E24" s="39">
        <v>6</v>
      </c>
      <c r="F24" s="6">
        <f t="shared" si="0"/>
        <v>224.5</v>
      </c>
      <c r="G24" s="2">
        <f t="shared" si="3"/>
        <v>859.5</v>
      </c>
      <c r="H24" s="15" t="s">
        <v>22</v>
      </c>
      <c r="I24" s="39">
        <v>47</v>
      </c>
      <c r="J24" s="39">
        <v>183</v>
      </c>
      <c r="K24" s="39">
        <v>0</v>
      </c>
      <c r="L24" s="39">
        <v>2</v>
      </c>
      <c r="M24" s="6">
        <f t="shared" si="1"/>
        <v>211.5</v>
      </c>
      <c r="N24" s="2">
        <f t="shared" si="4"/>
        <v>709.5</v>
      </c>
      <c r="O24" s="15" t="s">
        <v>118</v>
      </c>
      <c r="P24" s="39">
        <v>25</v>
      </c>
      <c r="Q24" s="39">
        <v>118</v>
      </c>
      <c r="R24" s="39">
        <v>0</v>
      </c>
      <c r="S24" s="39">
        <v>0</v>
      </c>
      <c r="T24" s="6">
        <f t="shared" si="2"/>
        <v>130.5</v>
      </c>
      <c r="U24" s="95">
        <f t="shared" si="5"/>
        <v>604</v>
      </c>
    </row>
    <row r="25" spans="1:21" ht="24" customHeight="1" x14ac:dyDescent="0.2">
      <c r="A25" s="94" t="s">
        <v>23</v>
      </c>
      <c r="B25" s="39">
        <v>52</v>
      </c>
      <c r="C25" s="39">
        <v>166</v>
      </c>
      <c r="D25" s="39">
        <v>0</v>
      </c>
      <c r="E25" s="39">
        <v>4</v>
      </c>
      <c r="F25" s="6">
        <f t="shared" si="0"/>
        <v>202</v>
      </c>
      <c r="G25" s="2">
        <f t="shared" si="3"/>
        <v>847.5</v>
      </c>
      <c r="H25" s="15" t="s">
        <v>24</v>
      </c>
      <c r="I25" s="39">
        <v>39</v>
      </c>
      <c r="J25" s="39">
        <v>183</v>
      </c>
      <c r="K25" s="39">
        <v>0</v>
      </c>
      <c r="L25" s="39">
        <v>2</v>
      </c>
      <c r="M25" s="6">
        <f t="shared" si="1"/>
        <v>207.5</v>
      </c>
      <c r="N25" s="2">
        <f t="shared" si="4"/>
        <v>758</v>
      </c>
      <c r="O25" s="15" t="s">
        <v>119</v>
      </c>
      <c r="P25" s="39">
        <v>29</v>
      </c>
      <c r="Q25" s="39">
        <v>120</v>
      </c>
      <c r="R25" s="39">
        <v>1</v>
      </c>
      <c r="S25" s="39">
        <v>0</v>
      </c>
      <c r="T25" s="6">
        <f t="shared" si="2"/>
        <v>136.5</v>
      </c>
      <c r="U25" s="95">
        <f t="shared" si="5"/>
        <v>548.5</v>
      </c>
    </row>
    <row r="26" spans="1:21" ht="24" customHeight="1" x14ac:dyDescent="0.2">
      <c r="A26" s="94" t="s">
        <v>37</v>
      </c>
      <c r="B26" s="39">
        <v>44</v>
      </c>
      <c r="C26" s="39">
        <v>167</v>
      </c>
      <c r="D26" s="39">
        <v>0</v>
      </c>
      <c r="E26" s="39">
        <v>1</v>
      </c>
      <c r="F26" s="6">
        <f t="shared" si="0"/>
        <v>191.5</v>
      </c>
      <c r="G26" s="2">
        <f t="shared" si="3"/>
        <v>825</v>
      </c>
      <c r="H26" s="15" t="s">
        <v>25</v>
      </c>
      <c r="I26" s="39">
        <v>47</v>
      </c>
      <c r="J26" s="39">
        <v>173</v>
      </c>
      <c r="K26" s="39">
        <v>0</v>
      </c>
      <c r="L26" s="39">
        <v>3</v>
      </c>
      <c r="M26" s="6">
        <f t="shared" si="1"/>
        <v>204</v>
      </c>
      <c r="N26" s="2">
        <f t="shared" si="4"/>
        <v>792</v>
      </c>
      <c r="O26" s="15" t="s">
        <v>120</v>
      </c>
      <c r="P26" s="39">
        <v>14</v>
      </c>
      <c r="Q26" s="39">
        <v>110</v>
      </c>
      <c r="R26" s="39">
        <v>1</v>
      </c>
      <c r="S26" s="39">
        <v>0</v>
      </c>
      <c r="T26" s="6">
        <f t="shared" si="2"/>
        <v>119</v>
      </c>
      <c r="U26" s="95">
        <f t="shared" si="5"/>
        <v>524.5</v>
      </c>
    </row>
    <row r="27" spans="1:21" ht="24" customHeight="1" x14ac:dyDescent="0.2">
      <c r="A27" s="94" t="s">
        <v>38</v>
      </c>
      <c r="B27" s="39">
        <v>53</v>
      </c>
      <c r="C27" s="39">
        <v>169</v>
      </c>
      <c r="D27" s="39">
        <v>0</v>
      </c>
      <c r="E27" s="39">
        <v>3</v>
      </c>
      <c r="F27" s="6">
        <f t="shared" si="0"/>
        <v>203</v>
      </c>
      <c r="G27" s="2">
        <f t="shared" si="3"/>
        <v>821</v>
      </c>
      <c r="H27" s="15" t="s">
        <v>26</v>
      </c>
      <c r="I27" s="39">
        <v>51</v>
      </c>
      <c r="J27" s="39">
        <v>180</v>
      </c>
      <c r="K27" s="39">
        <v>0</v>
      </c>
      <c r="L27" s="39">
        <v>2</v>
      </c>
      <c r="M27" s="6">
        <f t="shared" si="1"/>
        <v>210.5</v>
      </c>
      <c r="N27" s="2">
        <f t="shared" si="4"/>
        <v>833.5</v>
      </c>
      <c r="O27" s="15" t="s">
        <v>121</v>
      </c>
      <c r="P27" s="39">
        <v>17</v>
      </c>
      <c r="Q27" s="39">
        <v>105</v>
      </c>
      <c r="R27" s="39">
        <v>0</v>
      </c>
      <c r="S27" s="39">
        <v>0</v>
      </c>
      <c r="T27" s="6">
        <f t="shared" si="2"/>
        <v>113.5</v>
      </c>
      <c r="U27" s="95">
        <f t="shared" si="5"/>
        <v>499.5</v>
      </c>
    </row>
    <row r="28" spans="1:21" ht="24" customHeight="1" x14ac:dyDescent="0.2">
      <c r="A28" s="94" t="s">
        <v>39</v>
      </c>
      <c r="B28" s="39">
        <v>57</v>
      </c>
      <c r="C28" s="39">
        <v>188</v>
      </c>
      <c r="D28" s="39">
        <v>0</v>
      </c>
      <c r="E28" s="39">
        <v>8</v>
      </c>
      <c r="F28" s="6">
        <f t="shared" si="0"/>
        <v>236.5</v>
      </c>
      <c r="G28" s="2">
        <f t="shared" si="3"/>
        <v>833</v>
      </c>
      <c r="H28" s="15" t="s">
        <v>107</v>
      </c>
      <c r="I28" s="39">
        <v>50</v>
      </c>
      <c r="J28" s="39">
        <v>191</v>
      </c>
      <c r="K28" s="39">
        <v>0</v>
      </c>
      <c r="L28" s="39">
        <v>5</v>
      </c>
      <c r="M28" s="6">
        <f t="shared" si="1"/>
        <v>228.5</v>
      </c>
      <c r="N28" s="2">
        <f t="shared" si="4"/>
        <v>850.5</v>
      </c>
      <c r="O28" s="15" t="s">
        <v>122</v>
      </c>
      <c r="P28" s="39">
        <v>10</v>
      </c>
      <c r="Q28" s="39">
        <v>114</v>
      </c>
      <c r="R28" s="39">
        <v>0</v>
      </c>
      <c r="S28" s="39">
        <v>0</v>
      </c>
      <c r="T28" s="6">
        <f t="shared" si="2"/>
        <v>119</v>
      </c>
      <c r="U28" s="95">
        <f t="shared" si="5"/>
        <v>488</v>
      </c>
    </row>
    <row r="29" spans="1:21" ht="24" customHeight="1" x14ac:dyDescent="0.2">
      <c r="A29" s="94" t="s">
        <v>40</v>
      </c>
      <c r="B29" s="39">
        <v>52</v>
      </c>
      <c r="C29" s="39">
        <v>178</v>
      </c>
      <c r="D29" s="39">
        <v>0</v>
      </c>
      <c r="E29" s="39">
        <v>5</v>
      </c>
      <c r="F29" s="6">
        <f t="shared" si="0"/>
        <v>216.5</v>
      </c>
      <c r="G29" s="2">
        <f t="shared" si="3"/>
        <v>847.5</v>
      </c>
      <c r="H29" s="15" t="s">
        <v>108</v>
      </c>
      <c r="I29" s="39">
        <v>50</v>
      </c>
      <c r="J29" s="39">
        <v>197</v>
      </c>
      <c r="K29" s="39">
        <v>0</v>
      </c>
      <c r="L29" s="39">
        <v>3</v>
      </c>
      <c r="M29" s="6">
        <f t="shared" si="1"/>
        <v>229.5</v>
      </c>
      <c r="N29" s="2">
        <f t="shared" si="4"/>
        <v>872.5</v>
      </c>
      <c r="O29" s="15" t="s">
        <v>123</v>
      </c>
      <c r="P29" s="39">
        <v>12</v>
      </c>
      <c r="Q29" s="39">
        <v>119</v>
      </c>
      <c r="R29" s="39">
        <v>0</v>
      </c>
      <c r="S29" s="39">
        <v>1</v>
      </c>
      <c r="T29" s="6">
        <f t="shared" si="2"/>
        <v>127.5</v>
      </c>
      <c r="U29" s="95">
        <f t="shared" si="5"/>
        <v>479</v>
      </c>
    </row>
    <row r="30" spans="1:21" ht="24" customHeight="1" x14ac:dyDescent="0.2">
      <c r="A30" s="94" t="s">
        <v>103</v>
      </c>
      <c r="B30" s="39">
        <v>67</v>
      </c>
      <c r="C30" s="39">
        <v>183</v>
      </c>
      <c r="D30" s="39">
        <v>0</v>
      </c>
      <c r="E30" s="39">
        <v>2</v>
      </c>
      <c r="F30" s="6">
        <f t="shared" si="0"/>
        <v>221.5</v>
      </c>
      <c r="G30" s="2">
        <f t="shared" si="3"/>
        <v>877.5</v>
      </c>
      <c r="H30" s="16" t="s">
        <v>132</v>
      </c>
      <c r="I30" s="39">
        <v>60</v>
      </c>
      <c r="J30" s="39">
        <v>211</v>
      </c>
      <c r="K30" s="39">
        <v>0</v>
      </c>
      <c r="L30" s="39">
        <v>2</v>
      </c>
      <c r="M30" s="6">
        <f t="shared" si="1"/>
        <v>246</v>
      </c>
      <c r="N30" s="2">
        <f t="shared" si="4"/>
        <v>914.5</v>
      </c>
      <c r="O30" s="15" t="s">
        <v>124</v>
      </c>
      <c r="P30" s="99">
        <v>9</v>
      </c>
      <c r="Q30" s="99">
        <v>100</v>
      </c>
      <c r="R30" s="99">
        <v>0</v>
      </c>
      <c r="S30" s="99">
        <v>0</v>
      </c>
      <c r="T30" s="6">
        <f t="shared" si="2"/>
        <v>104.5</v>
      </c>
      <c r="U30" s="95">
        <f t="shared" si="5"/>
        <v>464.5</v>
      </c>
    </row>
    <row r="31" spans="1:21" ht="24" customHeight="1" thickBot="1" x14ac:dyDescent="0.25">
      <c r="A31" s="96" t="s">
        <v>104</v>
      </c>
      <c r="B31" s="40">
        <v>57</v>
      </c>
      <c r="C31" s="40">
        <v>214</v>
      </c>
      <c r="D31" s="40">
        <v>0</v>
      </c>
      <c r="E31" s="40">
        <v>3</v>
      </c>
      <c r="F31" s="7">
        <f t="shared" si="0"/>
        <v>250</v>
      </c>
      <c r="G31" s="3">
        <f t="shared" si="3"/>
        <v>924.5</v>
      </c>
      <c r="H31" s="17" t="s">
        <v>133</v>
      </c>
      <c r="I31" s="40">
        <v>53</v>
      </c>
      <c r="J31" s="40">
        <v>235</v>
      </c>
      <c r="K31" s="40">
        <v>0</v>
      </c>
      <c r="L31" s="40">
        <v>3</v>
      </c>
      <c r="M31" s="7">
        <f t="shared" si="1"/>
        <v>269</v>
      </c>
      <c r="N31" s="3">
        <f t="shared" si="4"/>
        <v>973</v>
      </c>
      <c r="O31" s="104" t="s">
        <v>125</v>
      </c>
      <c r="P31" s="40">
        <v>10</v>
      </c>
      <c r="Q31" s="40">
        <v>100</v>
      </c>
      <c r="R31" s="40">
        <v>0</v>
      </c>
      <c r="S31" s="40">
        <v>0</v>
      </c>
      <c r="T31" s="7">
        <f t="shared" si="2"/>
        <v>105</v>
      </c>
      <c r="U31" s="97">
        <f t="shared" si="5"/>
        <v>456</v>
      </c>
    </row>
    <row r="32" spans="1:21" ht="15" customHeight="1" x14ac:dyDescent="0.2">
      <c r="A32" s="118" t="s">
        <v>43</v>
      </c>
      <c r="B32" s="119"/>
      <c r="C32" s="115" t="s">
        <v>46</v>
      </c>
      <c r="D32" s="116"/>
      <c r="E32" s="116"/>
      <c r="F32" s="117"/>
      <c r="G32" s="44">
        <f>MAX(G13:G31)</f>
        <v>924.5</v>
      </c>
      <c r="H32" s="118" t="s">
        <v>44</v>
      </c>
      <c r="I32" s="119"/>
      <c r="J32" s="115" t="s">
        <v>46</v>
      </c>
      <c r="K32" s="116"/>
      <c r="L32" s="116"/>
      <c r="M32" s="117"/>
      <c r="N32" s="44">
        <f>MAX(N10:N31)</f>
        <v>973</v>
      </c>
      <c r="O32" s="118" t="s">
        <v>45</v>
      </c>
      <c r="P32" s="119"/>
      <c r="Q32" s="115" t="s">
        <v>46</v>
      </c>
      <c r="R32" s="116"/>
      <c r="S32" s="116"/>
      <c r="T32" s="117"/>
      <c r="U32" s="44">
        <f>MAX(U10:U31)</f>
        <v>900</v>
      </c>
    </row>
    <row r="33" spans="1:21" ht="15" customHeight="1" x14ac:dyDescent="0.2">
      <c r="A33" s="120"/>
      <c r="B33" s="121"/>
      <c r="C33" s="43" t="s">
        <v>58</v>
      </c>
      <c r="D33" s="45"/>
      <c r="E33" s="45"/>
      <c r="F33" s="46" t="s">
        <v>139</v>
      </c>
      <c r="G33" s="47"/>
      <c r="H33" s="120"/>
      <c r="I33" s="121"/>
      <c r="J33" s="43" t="s">
        <v>58</v>
      </c>
      <c r="K33" s="45"/>
      <c r="L33" s="45"/>
      <c r="M33" s="46" t="s">
        <v>140</v>
      </c>
      <c r="N33" s="47"/>
      <c r="O33" s="120"/>
      <c r="P33" s="121"/>
      <c r="Q33" s="43" t="s">
        <v>58</v>
      </c>
      <c r="R33" s="45"/>
      <c r="S33" s="45"/>
      <c r="T33" s="46" t="s">
        <v>141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2" t="s">
        <v>47</v>
      </c>
      <c r="B35" s="122"/>
      <c r="C35" s="122"/>
      <c r="D35" s="122"/>
      <c r="E35" s="1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zoomScaleNormal="100" workbookViewId="0">
      <selection activeCell="X9" sqref="X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37" t="s">
        <v>31</v>
      </c>
      <c r="B1" s="37"/>
      <c r="C1" s="37"/>
      <c r="D1" s="37"/>
      <c r="E1" s="37"/>
      <c r="F1" s="37"/>
      <c r="G1" s="37"/>
      <c r="H1" s="37"/>
      <c r="I1" s="37"/>
      <c r="J1" s="37"/>
      <c r="K1" s="8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.75" customHeight="1" x14ac:dyDescent="0.2">
      <c r="A2" s="126" t="s">
        <v>36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</row>
    <row r="3" spans="1:21" ht="7.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.75" customHeight="1" x14ac:dyDescent="0.2">
      <c r="A4" s="123" t="s">
        <v>50</v>
      </c>
      <c r="B4" s="123"/>
      <c r="C4" s="123"/>
      <c r="D4" s="22"/>
      <c r="E4" s="128" t="s">
        <v>56</v>
      </c>
      <c r="F4" s="128"/>
      <c r="G4" s="128"/>
      <c r="H4" s="128"/>
      <c r="I4" s="38"/>
      <c r="J4" s="38"/>
      <c r="K4" s="35"/>
      <c r="L4" s="9"/>
      <c r="M4" s="9"/>
      <c r="N4" s="9"/>
      <c r="O4" s="35"/>
      <c r="P4" s="35"/>
      <c r="Q4" s="35"/>
      <c r="R4" s="35"/>
      <c r="S4" s="35"/>
      <c r="T4" s="35"/>
      <c r="U4" s="35"/>
    </row>
    <row r="5" spans="1:21" ht="12.75" customHeight="1" x14ac:dyDescent="0.2">
      <c r="A5" s="124" t="s">
        <v>52</v>
      </c>
      <c r="B5" s="124"/>
      <c r="C5" s="124"/>
      <c r="D5" s="128" t="str">
        <f>'G-1'!D5:H5</f>
        <v>CALLE 82 X CARRERA 47</v>
      </c>
      <c r="E5" s="128"/>
      <c r="F5" s="128"/>
      <c r="G5" s="128"/>
      <c r="H5" s="128"/>
      <c r="I5" s="124" t="s">
        <v>49</v>
      </c>
      <c r="J5" s="124"/>
      <c r="K5" s="124"/>
      <c r="L5" s="129">
        <f>'G-1'!L5:N5</f>
        <v>0</v>
      </c>
      <c r="M5" s="129"/>
      <c r="N5" s="129"/>
      <c r="O5" s="9"/>
      <c r="P5" s="124" t="s">
        <v>53</v>
      </c>
      <c r="Q5" s="124"/>
      <c r="R5" s="124"/>
      <c r="S5" s="127" t="s">
        <v>60</v>
      </c>
      <c r="T5" s="127"/>
      <c r="U5" s="127"/>
    </row>
    <row r="6" spans="1:21" ht="12.75" customHeight="1" x14ac:dyDescent="0.2">
      <c r="A6" s="124"/>
      <c r="B6" s="124"/>
      <c r="C6" s="124"/>
      <c r="D6" s="139"/>
      <c r="E6" s="139"/>
      <c r="F6" s="139"/>
      <c r="G6" s="139"/>
      <c r="H6" s="139"/>
      <c r="I6" s="124" t="s">
        <v>55</v>
      </c>
      <c r="J6" s="124"/>
      <c r="K6" s="124"/>
      <c r="L6" s="130">
        <v>1</v>
      </c>
      <c r="M6" s="130"/>
      <c r="N6" s="130"/>
      <c r="O6" s="36"/>
      <c r="P6" s="124" t="s">
        <v>54</v>
      </c>
      <c r="Q6" s="124"/>
      <c r="R6" s="124"/>
      <c r="S6" s="138">
        <f>'G-1'!S6:U6</f>
        <v>42465</v>
      </c>
      <c r="T6" s="138"/>
      <c r="U6" s="138"/>
    </row>
    <row r="7" spans="1:21" ht="11.25" customHeight="1" x14ac:dyDescent="0.2">
      <c r="A7" s="10"/>
      <c r="B7" s="8"/>
      <c r="C7" s="8"/>
      <c r="D7" s="8"/>
      <c r="E7" s="137"/>
      <c r="F7" s="137"/>
      <c r="G7" s="137"/>
      <c r="H7" s="137"/>
      <c r="I7" s="137"/>
      <c r="J7" s="137"/>
      <c r="K7" s="137"/>
      <c r="L7" s="9"/>
      <c r="M7" s="9"/>
      <c r="N7" s="11"/>
      <c r="O7" s="9"/>
      <c r="P7" s="9"/>
      <c r="Q7" s="9"/>
      <c r="R7" s="9"/>
      <c r="S7" s="9"/>
      <c r="T7" s="9"/>
      <c r="U7" s="9"/>
    </row>
    <row r="8" spans="1:21" ht="12.75" customHeight="1" x14ac:dyDescent="0.2">
      <c r="A8" s="131" t="s">
        <v>34</v>
      </c>
      <c r="B8" s="134" t="s">
        <v>32</v>
      </c>
      <c r="C8" s="135"/>
      <c r="D8" s="135"/>
      <c r="E8" s="136"/>
      <c r="F8" s="131" t="s">
        <v>33</v>
      </c>
      <c r="G8" s="131" t="s">
        <v>35</v>
      </c>
      <c r="H8" s="131" t="s">
        <v>34</v>
      </c>
      <c r="I8" s="134" t="s">
        <v>32</v>
      </c>
      <c r="J8" s="135"/>
      <c r="K8" s="135"/>
      <c r="L8" s="136"/>
      <c r="M8" s="131" t="s">
        <v>33</v>
      </c>
      <c r="N8" s="131" t="s">
        <v>35</v>
      </c>
      <c r="O8" s="131" t="s">
        <v>34</v>
      </c>
      <c r="P8" s="134" t="s">
        <v>32</v>
      </c>
      <c r="Q8" s="135"/>
      <c r="R8" s="135"/>
      <c r="S8" s="136"/>
      <c r="T8" s="131" t="s">
        <v>33</v>
      </c>
      <c r="U8" s="140" t="s">
        <v>35</v>
      </c>
    </row>
    <row r="9" spans="1:21" ht="12" customHeight="1" thickBot="1" x14ac:dyDescent="0.25">
      <c r="A9" s="142"/>
      <c r="B9" s="12" t="s">
        <v>48</v>
      </c>
      <c r="C9" s="12" t="s">
        <v>0</v>
      </c>
      <c r="D9" s="12" t="s">
        <v>2</v>
      </c>
      <c r="E9" s="13" t="s">
        <v>3</v>
      </c>
      <c r="F9" s="142"/>
      <c r="G9" s="142"/>
      <c r="H9" s="142"/>
      <c r="I9" s="14" t="s">
        <v>48</v>
      </c>
      <c r="J9" s="14" t="s">
        <v>0</v>
      </c>
      <c r="K9" s="12" t="s">
        <v>2</v>
      </c>
      <c r="L9" s="13" t="s">
        <v>3</v>
      </c>
      <c r="M9" s="142"/>
      <c r="N9" s="142"/>
      <c r="O9" s="142"/>
      <c r="P9" s="14" t="s">
        <v>48</v>
      </c>
      <c r="Q9" s="14" t="s">
        <v>0</v>
      </c>
      <c r="R9" s="12" t="s">
        <v>2</v>
      </c>
      <c r="S9" s="13" t="s">
        <v>3</v>
      </c>
      <c r="T9" s="142"/>
      <c r="U9" s="141"/>
    </row>
    <row r="10" spans="1:21" ht="24" customHeight="1" x14ac:dyDescent="0.2">
      <c r="A10" s="102" t="s">
        <v>126</v>
      </c>
      <c r="B10" s="91">
        <f>+'G-1'!B10+'G-4'!B10</f>
        <v>4</v>
      </c>
      <c r="C10" s="91">
        <f>+'G-1'!C10+'G-4'!C10</f>
        <v>30</v>
      </c>
      <c r="D10" s="91">
        <f>+'G-1'!D10+'G-4'!D10</f>
        <v>0</v>
      </c>
      <c r="E10" s="91">
        <f>+'G-1'!E10+'G-4'!E10</f>
        <v>0</v>
      </c>
      <c r="F10" s="103">
        <f t="shared" ref="F10:F31" si="0">B10*0.5+C10*1+D10*2+E10*2.5</f>
        <v>32</v>
      </c>
      <c r="G10" s="30"/>
      <c r="H10" s="92" t="s">
        <v>101</v>
      </c>
      <c r="I10" s="91">
        <f>+'G-1'!I10+'G-4'!I10</f>
        <v>116</v>
      </c>
      <c r="J10" s="91">
        <f>+'G-1'!J10+'G-4'!J10</f>
        <v>383</v>
      </c>
      <c r="K10" s="91">
        <f>+'G-1'!K10+'G-4'!K10</f>
        <v>6</v>
      </c>
      <c r="L10" s="91">
        <f>+'G-1'!L10+'G-4'!L10</f>
        <v>4</v>
      </c>
      <c r="M10" s="103">
        <f t="shared" ref="M10:M31" si="1">I10*0.5+J10*1+K10*2+L10*2.5</f>
        <v>463</v>
      </c>
      <c r="N10" s="30">
        <f>F29+F30+F31+M10</f>
        <v>2052</v>
      </c>
      <c r="O10" s="92" t="s">
        <v>131</v>
      </c>
      <c r="P10" s="91">
        <f>+'G-1'!P10+'G-4'!P10</f>
        <v>137</v>
      </c>
      <c r="Q10" s="91">
        <f>+'G-1'!Q10+'G-4'!Q10</f>
        <v>402</v>
      </c>
      <c r="R10" s="91">
        <f>+'G-1'!R10+'G-4'!R10</f>
        <v>6</v>
      </c>
      <c r="S10" s="91">
        <f>+'G-1'!S10+'G-4'!S10</f>
        <v>8</v>
      </c>
      <c r="T10" s="103">
        <f t="shared" ref="T10:T29" si="2">P10*0.5+Q10*1+R10*2+S10*2.5</f>
        <v>502.5</v>
      </c>
      <c r="U10" s="93"/>
    </row>
    <row r="11" spans="1:21" ht="24" customHeight="1" x14ac:dyDescent="0.2">
      <c r="A11" s="94" t="s">
        <v>127</v>
      </c>
      <c r="B11" s="39">
        <f>+'G-1'!B11+'G-4'!B11</f>
        <v>8</v>
      </c>
      <c r="C11" s="39">
        <f>+'G-1'!C11+'G-4'!C11</f>
        <v>43</v>
      </c>
      <c r="D11" s="39">
        <f>+'G-1'!D11+'G-4'!D11</f>
        <v>0</v>
      </c>
      <c r="E11" s="39">
        <f>+'G-1'!E11+'G-4'!E11</f>
        <v>2</v>
      </c>
      <c r="F11" s="6">
        <f t="shared" si="0"/>
        <v>52</v>
      </c>
      <c r="G11" s="100"/>
      <c r="H11" s="15" t="s">
        <v>102</v>
      </c>
      <c r="I11" s="39">
        <f>+'G-1'!I11+'G-4'!I11</f>
        <v>118</v>
      </c>
      <c r="J11" s="39">
        <f>+'G-1'!J11+'G-4'!J11</f>
        <v>392</v>
      </c>
      <c r="K11" s="39">
        <f>+'G-1'!K11+'G-4'!K11</f>
        <v>5</v>
      </c>
      <c r="L11" s="39">
        <f>+'G-1'!L11+'G-4'!L11</f>
        <v>4</v>
      </c>
      <c r="M11" s="6">
        <f t="shared" si="1"/>
        <v>471</v>
      </c>
      <c r="N11" s="100">
        <f>M11+M10+F31+F30</f>
        <v>1996.5</v>
      </c>
      <c r="O11" s="15" t="s">
        <v>130</v>
      </c>
      <c r="P11" s="39">
        <f>+'G-1'!P11+'G-4'!P11</f>
        <v>129</v>
      </c>
      <c r="Q11" s="39">
        <f>+'G-1'!Q11+'G-4'!Q11</f>
        <v>456</v>
      </c>
      <c r="R11" s="39">
        <f>+'G-1'!R11+'G-4'!R11</f>
        <v>8</v>
      </c>
      <c r="S11" s="39">
        <f>+'G-1'!S11+'G-4'!S11</f>
        <v>4</v>
      </c>
      <c r="T11" s="6">
        <f t="shared" si="2"/>
        <v>546.5</v>
      </c>
      <c r="U11" s="101"/>
    </row>
    <row r="12" spans="1:21" ht="24" customHeight="1" x14ac:dyDescent="0.2">
      <c r="A12" s="98" t="s">
        <v>128</v>
      </c>
      <c r="B12" s="39">
        <f>+'G-1'!B12+'G-4'!B12</f>
        <v>19</v>
      </c>
      <c r="C12" s="39">
        <f>+'G-1'!C12+'G-4'!C12</f>
        <v>53</v>
      </c>
      <c r="D12" s="39">
        <f>+'G-1'!D12+'G-4'!D12</f>
        <v>0</v>
      </c>
      <c r="E12" s="39">
        <f>+'G-1'!E12+'G-4'!E12</f>
        <v>0</v>
      </c>
      <c r="F12" s="6">
        <f t="shared" si="0"/>
        <v>62.5</v>
      </c>
      <c r="G12" s="100"/>
      <c r="H12" s="16" t="s">
        <v>27</v>
      </c>
      <c r="I12" s="39">
        <f>+'G-1'!I12+'G-4'!I12</f>
        <v>123</v>
      </c>
      <c r="J12" s="39">
        <f>+'G-1'!J12+'G-4'!J12</f>
        <v>404</v>
      </c>
      <c r="K12" s="39">
        <f>+'G-1'!K12+'G-4'!K12</f>
        <v>5</v>
      </c>
      <c r="L12" s="39">
        <f>+'G-1'!L12+'G-4'!L12</f>
        <v>5</v>
      </c>
      <c r="M12" s="6">
        <f t="shared" si="1"/>
        <v>488</v>
      </c>
      <c r="N12" s="100">
        <f>M12+M11+M10+F31</f>
        <v>2019</v>
      </c>
      <c r="O12" s="16" t="s">
        <v>29</v>
      </c>
      <c r="P12" s="39">
        <f>+'G-1'!P12+'G-4'!P12</f>
        <v>134</v>
      </c>
      <c r="Q12" s="39">
        <f>+'G-1'!Q12+'G-4'!Q12</f>
        <v>448</v>
      </c>
      <c r="R12" s="39">
        <f>+'G-1'!R12+'G-4'!R12</f>
        <v>6</v>
      </c>
      <c r="S12" s="39">
        <f>+'G-1'!S12+'G-4'!S12</f>
        <v>7</v>
      </c>
      <c r="T12" s="6">
        <f t="shared" si="2"/>
        <v>544.5</v>
      </c>
      <c r="U12" s="101"/>
    </row>
    <row r="13" spans="1:21" ht="24" customHeight="1" x14ac:dyDescent="0.2">
      <c r="A13" s="94" t="s">
        <v>129</v>
      </c>
      <c r="B13" s="39">
        <f>+'G-1'!B13+'G-4'!B13</f>
        <v>37</v>
      </c>
      <c r="C13" s="39">
        <f>+'G-1'!C13+'G-4'!C13</f>
        <v>70</v>
      </c>
      <c r="D13" s="39">
        <f>+'G-1'!D13+'G-4'!D13</f>
        <v>2</v>
      </c>
      <c r="E13" s="39">
        <f>+'G-1'!E13+'G-4'!E13</f>
        <v>3</v>
      </c>
      <c r="F13" s="6">
        <f t="shared" si="0"/>
        <v>100</v>
      </c>
      <c r="G13" s="2">
        <f>F13+F12+F11+F10</f>
        <v>246.5</v>
      </c>
      <c r="H13" s="15" t="s">
        <v>28</v>
      </c>
      <c r="I13" s="39">
        <f>+'G-1'!I13+'G-4'!I13</f>
        <v>110</v>
      </c>
      <c r="J13" s="39">
        <f>+'G-1'!J13+'G-4'!J13</f>
        <v>408</v>
      </c>
      <c r="K13" s="39">
        <f>+'G-1'!K13+'G-4'!K13</f>
        <v>6</v>
      </c>
      <c r="L13" s="39">
        <f>+'G-1'!L13+'G-4'!L13</f>
        <v>4</v>
      </c>
      <c r="M13" s="6">
        <f t="shared" si="1"/>
        <v>485</v>
      </c>
      <c r="N13" s="2">
        <f>M13+M12+M11+M10</f>
        <v>1907</v>
      </c>
      <c r="O13" s="16" t="s">
        <v>30</v>
      </c>
      <c r="P13" s="39">
        <f>+'G-1'!P13+'G-4'!P13</f>
        <v>168</v>
      </c>
      <c r="Q13" s="39">
        <f>+'G-1'!Q13+'G-4'!Q13</f>
        <v>430</v>
      </c>
      <c r="R13" s="39">
        <f>+'G-1'!R13+'G-4'!R13</f>
        <v>6</v>
      </c>
      <c r="S13" s="39">
        <f>+'G-1'!S13+'G-4'!S13</f>
        <v>3</v>
      </c>
      <c r="T13" s="6">
        <f t="shared" si="2"/>
        <v>533.5</v>
      </c>
      <c r="U13" s="95">
        <f>T13+T12+T11+T10</f>
        <v>2127</v>
      </c>
    </row>
    <row r="14" spans="1:21" ht="24" customHeight="1" x14ac:dyDescent="0.2">
      <c r="A14" s="94" t="s">
        <v>116</v>
      </c>
      <c r="B14" s="39">
        <f>+'G-1'!B14+'G-4'!B14</f>
        <v>38</v>
      </c>
      <c r="C14" s="39">
        <f>+'G-1'!C14+'G-4'!C14</f>
        <v>123</v>
      </c>
      <c r="D14" s="39">
        <f>+'G-1'!D14+'G-4'!D14</f>
        <v>3</v>
      </c>
      <c r="E14" s="39">
        <f>+'G-1'!E14+'G-4'!E14</f>
        <v>2</v>
      </c>
      <c r="F14" s="6">
        <f t="shared" si="0"/>
        <v>153</v>
      </c>
      <c r="G14" s="2">
        <f t="shared" ref="G14:G31" si="3">F14+F13+F12+F11</f>
        <v>367.5</v>
      </c>
      <c r="H14" s="15" t="s">
        <v>1</v>
      </c>
      <c r="I14" s="39">
        <f>+'G-1'!I14+'G-4'!I14</f>
        <v>137</v>
      </c>
      <c r="J14" s="39">
        <f>+'G-1'!J14+'G-4'!J14</f>
        <v>430</v>
      </c>
      <c r="K14" s="39">
        <f>+'G-1'!K14+'G-4'!K14</f>
        <v>8</v>
      </c>
      <c r="L14" s="39">
        <f>+'G-1'!L14+'G-4'!L14</f>
        <v>8</v>
      </c>
      <c r="M14" s="6">
        <f t="shared" si="1"/>
        <v>534.5</v>
      </c>
      <c r="N14" s="2">
        <f t="shared" ref="N14:N31" si="4">M14+M13+M12+M11</f>
        <v>1978.5</v>
      </c>
      <c r="O14" s="16" t="s">
        <v>8</v>
      </c>
      <c r="P14" s="39">
        <f>+'G-1'!P14+'G-4'!P14</f>
        <v>160</v>
      </c>
      <c r="Q14" s="39">
        <f>+'G-1'!Q14+'G-4'!Q14</f>
        <v>473</v>
      </c>
      <c r="R14" s="39">
        <f>+'G-1'!R14+'G-4'!R14</f>
        <v>8</v>
      </c>
      <c r="S14" s="39">
        <f>+'G-1'!S14+'G-4'!S14</f>
        <v>3</v>
      </c>
      <c r="T14" s="6">
        <f t="shared" si="2"/>
        <v>576.5</v>
      </c>
      <c r="U14" s="95">
        <f t="shared" ref="U14:U29" si="5">T14+T13+T12+T11</f>
        <v>2201</v>
      </c>
    </row>
    <row r="15" spans="1:21" ht="24" customHeight="1" x14ac:dyDescent="0.2">
      <c r="A15" s="94" t="s">
        <v>117</v>
      </c>
      <c r="B15" s="39">
        <f>+'G-1'!B15+'G-4'!B15</f>
        <v>33</v>
      </c>
      <c r="C15" s="39">
        <f>+'G-1'!C15+'G-4'!C15</f>
        <v>202</v>
      </c>
      <c r="D15" s="39">
        <f>+'G-1'!D15+'G-4'!D15</f>
        <v>5</v>
      </c>
      <c r="E15" s="39">
        <f>+'G-1'!E15+'G-4'!E15</f>
        <v>5</v>
      </c>
      <c r="F15" s="6">
        <f t="shared" si="0"/>
        <v>241</v>
      </c>
      <c r="G15" s="2">
        <f t="shared" si="3"/>
        <v>556.5</v>
      </c>
      <c r="H15" s="15" t="s">
        <v>4</v>
      </c>
      <c r="I15" s="39">
        <f>+'G-1'!I15+'G-4'!I15</f>
        <v>115</v>
      </c>
      <c r="J15" s="39">
        <f>+'G-1'!J15+'G-4'!J15</f>
        <v>467</v>
      </c>
      <c r="K15" s="39">
        <f>+'G-1'!K15+'G-4'!K15</f>
        <v>4</v>
      </c>
      <c r="L15" s="39">
        <f>+'G-1'!L15+'G-4'!L15</f>
        <v>6</v>
      </c>
      <c r="M15" s="6">
        <f t="shared" si="1"/>
        <v>547.5</v>
      </c>
      <c r="N15" s="2">
        <f t="shared" si="4"/>
        <v>2055</v>
      </c>
      <c r="O15" s="15" t="s">
        <v>10</v>
      </c>
      <c r="P15" s="39">
        <f>+'G-1'!P15+'G-4'!P15</f>
        <v>159</v>
      </c>
      <c r="Q15" s="39">
        <f>+'G-1'!Q15+'G-4'!Q15</f>
        <v>458</v>
      </c>
      <c r="R15" s="39">
        <f>+'G-1'!R15+'G-4'!R15</f>
        <v>9</v>
      </c>
      <c r="S15" s="39">
        <f>+'G-1'!S15+'G-4'!S15</f>
        <v>1</v>
      </c>
      <c r="T15" s="6">
        <f t="shared" si="2"/>
        <v>558</v>
      </c>
      <c r="U15" s="95">
        <f t="shared" si="5"/>
        <v>2212.5</v>
      </c>
    </row>
    <row r="16" spans="1:21" ht="24" customHeight="1" x14ac:dyDescent="0.2">
      <c r="A16" s="94" t="s">
        <v>97</v>
      </c>
      <c r="B16" s="39">
        <f>+'G-1'!B16+'G-4'!B16</f>
        <v>54</v>
      </c>
      <c r="C16" s="39">
        <f>+'G-1'!C16+'G-4'!C16</f>
        <v>287</v>
      </c>
      <c r="D16" s="39">
        <f>+'G-1'!D16+'G-4'!D16</f>
        <v>3</v>
      </c>
      <c r="E16" s="39">
        <f>+'G-1'!E16+'G-4'!E16</f>
        <v>0</v>
      </c>
      <c r="F16" s="6">
        <f t="shared" si="0"/>
        <v>320</v>
      </c>
      <c r="G16" s="2">
        <f t="shared" si="3"/>
        <v>814</v>
      </c>
      <c r="H16" s="15" t="s">
        <v>5</v>
      </c>
      <c r="I16" s="39">
        <f>+'G-1'!I16+'G-4'!I16</f>
        <v>140</v>
      </c>
      <c r="J16" s="39">
        <f>+'G-1'!J16+'G-4'!J16</f>
        <v>495</v>
      </c>
      <c r="K16" s="39">
        <f>+'G-1'!K16+'G-4'!K16</f>
        <v>4</v>
      </c>
      <c r="L16" s="39">
        <f>+'G-1'!L16+'G-4'!L16</f>
        <v>7</v>
      </c>
      <c r="M16" s="6">
        <f t="shared" si="1"/>
        <v>590.5</v>
      </c>
      <c r="N16" s="2">
        <f t="shared" si="4"/>
        <v>2157.5</v>
      </c>
      <c r="O16" s="15" t="s">
        <v>13</v>
      </c>
      <c r="P16" s="39">
        <f>+'G-1'!P16+'G-4'!P16</f>
        <v>188</v>
      </c>
      <c r="Q16" s="39">
        <f>+'G-1'!Q16+'G-4'!Q16</f>
        <v>514</v>
      </c>
      <c r="R16" s="39">
        <f>+'G-1'!R16+'G-4'!R16</f>
        <v>7</v>
      </c>
      <c r="S16" s="39">
        <f>+'G-1'!S16+'G-4'!S16</f>
        <v>3</v>
      </c>
      <c r="T16" s="6">
        <f t="shared" si="2"/>
        <v>629.5</v>
      </c>
      <c r="U16" s="95">
        <f t="shared" si="5"/>
        <v>2297.5</v>
      </c>
    </row>
    <row r="17" spans="1:21" ht="24" customHeight="1" x14ac:dyDescent="0.2">
      <c r="A17" s="94" t="s">
        <v>98</v>
      </c>
      <c r="B17" s="39">
        <f>+'G-1'!B17+'G-4'!B17</f>
        <v>93</v>
      </c>
      <c r="C17" s="39">
        <f>+'G-1'!C17+'G-4'!C17</f>
        <v>362</v>
      </c>
      <c r="D17" s="39">
        <f>+'G-1'!D17+'G-4'!D17</f>
        <v>6</v>
      </c>
      <c r="E17" s="39">
        <f>+'G-1'!E17+'G-4'!E17</f>
        <v>3</v>
      </c>
      <c r="F17" s="6">
        <f t="shared" si="0"/>
        <v>428</v>
      </c>
      <c r="G17" s="2">
        <f t="shared" si="3"/>
        <v>1142</v>
      </c>
      <c r="H17" s="15" t="s">
        <v>6</v>
      </c>
      <c r="I17" s="39">
        <f>+'G-1'!I17+'G-4'!I17</f>
        <v>115</v>
      </c>
      <c r="J17" s="39">
        <f>+'G-1'!J17+'G-4'!J17</f>
        <v>474</v>
      </c>
      <c r="K17" s="39">
        <f>+'G-1'!K17+'G-4'!K17</f>
        <v>9</v>
      </c>
      <c r="L17" s="39">
        <f>+'G-1'!L17+'G-4'!L17</f>
        <v>6</v>
      </c>
      <c r="M17" s="6">
        <f t="shared" si="1"/>
        <v>564.5</v>
      </c>
      <c r="N17" s="2">
        <f t="shared" si="4"/>
        <v>2237</v>
      </c>
      <c r="O17" s="15" t="s">
        <v>16</v>
      </c>
      <c r="P17" s="39">
        <f>+'G-1'!P17+'G-4'!P17</f>
        <v>200</v>
      </c>
      <c r="Q17" s="39">
        <f>+'G-1'!Q17+'G-4'!Q17</f>
        <v>508</v>
      </c>
      <c r="R17" s="39">
        <f>+'G-1'!R17+'G-4'!R17</f>
        <v>8</v>
      </c>
      <c r="S17" s="39">
        <f>+'G-1'!S17+'G-4'!S17</f>
        <v>4</v>
      </c>
      <c r="T17" s="6">
        <f t="shared" si="2"/>
        <v>634</v>
      </c>
      <c r="U17" s="95">
        <f t="shared" si="5"/>
        <v>2398</v>
      </c>
    </row>
    <row r="18" spans="1:21" ht="24" customHeight="1" x14ac:dyDescent="0.2">
      <c r="A18" s="94" t="s">
        <v>99</v>
      </c>
      <c r="B18" s="39">
        <f>+'G-1'!B18+'G-4'!B18</f>
        <v>111</v>
      </c>
      <c r="C18" s="39">
        <f>+'G-1'!C18+'G-4'!C18</f>
        <v>386</v>
      </c>
      <c r="D18" s="39">
        <f>+'G-1'!D18+'G-4'!D18</f>
        <v>9</v>
      </c>
      <c r="E18" s="39">
        <f>+'G-1'!E18+'G-4'!E18</f>
        <v>4</v>
      </c>
      <c r="F18" s="6">
        <f t="shared" si="0"/>
        <v>469.5</v>
      </c>
      <c r="G18" s="2">
        <f t="shared" si="3"/>
        <v>1458.5</v>
      </c>
      <c r="H18" s="15" t="s">
        <v>7</v>
      </c>
      <c r="I18" s="39">
        <f>+'G-1'!I18+'G-4'!I18</f>
        <v>116</v>
      </c>
      <c r="J18" s="39">
        <f>+'G-1'!J18+'G-4'!J18</f>
        <v>427</v>
      </c>
      <c r="K18" s="39">
        <f>+'G-1'!K18+'G-4'!K18</f>
        <v>6</v>
      </c>
      <c r="L18" s="39">
        <f>+'G-1'!L18+'G-4'!L18</f>
        <v>5</v>
      </c>
      <c r="M18" s="6">
        <f t="shared" si="1"/>
        <v>509.5</v>
      </c>
      <c r="N18" s="2">
        <f t="shared" si="4"/>
        <v>2212</v>
      </c>
      <c r="O18" s="15" t="s">
        <v>41</v>
      </c>
      <c r="P18" s="39">
        <f>+'G-1'!P18+'G-4'!P18</f>
        <v>138</v>
      </c>
      <c r="Q18" s="39">
        <f>+'G-1'!Q18+'G-4'!Q18</f>
        <v>438</v>
      </c>
      <c r="R18" s="39">
        <f>+'G-1'!R18+'G-4'!R18</f>
        <v>8</v>
      </c>
      <c r="S18" s="39">
        <f>+'G-1'!S18+'G-4'!S18</f>
        <v>2</v>
      </c>
      <c r="T18" s="6">
        <f t="shared" si="2"/>
        <v>528</v>
      </c>
      <c r="U18" s="95">
        <f t="shared" si="5"/>
        <v>2349.5</v>
      </c>
    </row>
    <row r="19" spans="1:21" ht="24" customHeight="1" x14ac:dyDescent="0.2">
      <c r="A19" s="94" t="s">
        <v>100</v>
      </c>
      <c r="B19" s="39">
        <f>+'G-1'!B19+'G-4'!B19</f>
        <v>77</v>
      </c>
      <c r="C19" s="39">
        <f>+'G-1'!C19+'G-4'!C19</f>
        <v>389</v>
      </c>
      <c r="D19" s="39">
        <f>+'G-1'!D19+'G-4'!D19</f>
        <v>8</v>
      </c>
      <c r="E19" s="39">
        <f>+'G-1'!E19+'G-4'!E19</f>
        <v>3</v>
      </c>
      <c r="F19" s="6">
        <f t="shared" si="0"/>
        <v>451</v>
      </c>
      <c r="G19" s="2">
        <f t="shared" si="3"/>
        <v>1668.5</v>
      </c>
      <c r="H19" s="15" t="s">
        <v>9</v>
      </c>
      <c r="I19" s="39">
        <f>+'G-1'!I19+'G-4'!I19</f>
        <v>119</v>
      </c>
      <c r="J19" s="39">
        <f>+'G-1'!J19+'G-4'!J19</f>
        <v>425</v>
      </c>
      <c r="K19" s="39">
        <f>+'G-1'!K19+'G-4'!K19</f>
        <v>7</v>
      </c>
      <c r="L19" s="39">
        <f>+'G-1'!L19+'G-4'!L19</f>
        <v>4</v>
      </c>
      <c r="M19" s="6">
        <f t="shared" si="1"/>
        <v>508.5</v>
      </c>
      <c r="N19" s="2">
        <f t="shared" si="4"/>
        <v>2173</v>
      </c>
      <c r="O19" s="15" t="s">
        <v>42</v>
      </c>
      <c r="P19" s="39">
        <f>+'G-1'!P19+'G-4'!P19</f>
        <v>129</v>
      </c>
      <c r="Q19" s="39">
        <f>+'G-1'!Q19+'G-4'!Q19</f>
        <v>411</v>
      </c>
      <c r="R19" s="39">
        <f>+'G-1'!R19+'G-4'!R19</f>
        <v>9</v>
      </c>
      <c r="S19" s="39">
        <f>+'G-1'!S19+'G-4'!S19</f>
        <v>1</v>
      </c>
      <c r="T19" s="6">
        <f t="shared" si="2"/>
        <v>496</v>
      </c>
      <c r="U19" s="95">
        <f t="shared" si="5"/>
        <v>2287.5</v>
      </c>
    </row>
    <row r="20" spans="1:21" ht="24" customHeight="1" x14ac:dyDescent="0.2">
      <c r="A20" s="94" t="s">
        <v>11</v>
      </c>
      <c r="B20" s="39">
        <f>+'G-1'!B20+'G-4'!B20</f>
        <v>71</v>
      </c>
      <c r="C20" s="39">
        <f>+'G-1'!C20+'G-4'!C20</f>
        <v>375</v>
      </c>
      <c r="D20" s="39">
        <f>+'G-1'!D20+'G-4'!D20</f>
        <v>7</v>
      </c>
      <c r="E20" s="39">
        <f>+'G-1'!E20+'G-4'!E20</f>
        <v>5</v>
      </c>
      <c r="F20" s="6">
        <f t="shared" si="0"/>
        <v>437</v>
      </c>
      <c r="G20" s="2">
        <f t="shared" si="3"/>
        <v>1785.5</v>
      </c>
      <c r="H20" s="15" t="s">
        <v>12</v>
      </c>
      <c r="I20" s="39">
        <f>+'G-1'!I20+'G-4'!I20</f>
        <v>95</v>
      </c>
      <c r="J20" s="39">
        <f>+'G-1'!J20+'G-4'!J20</f>
        <v>417</v>
      </c>
      <c r="K20" s="39">
        <f>+'G-1'!K20+'G-4'!K20</f>
        <v>5</v>
      </c>
      <c r="L20" s="39">
        <f>+'G-1'!L20+'G-4'!L20</f>
        <v>5</v>
      </c>
      <c r="M20" s="6">
        <f t="shared" si="1"/>
        <v>487</v>
      </c>
      <c r="N20" s="2">
        <f t="shared" si="4"/>
        <v>2069.5</v>
      </c>
      <c r="O20" s="15" t="s">
        <v>109</v>
      </c>
      <c r="P20" s="39">
        <f>+'G-1'!P20+'G-4'!P20</f>
        <v>115</v>
      </c>
      <c r="Q20" s="39">
        <f>+'G-1'!Q20+'G-4'!Q20</f>
        <v>396</v>
      </c>
      <c r="R20" s="39">
        <f>+'G-1'!R20+'G-4'!R20</f>
        <v>7</v>
      </c>
      <c r="S20" s="39">
        <f>+'G-1'!S20+'G-4'!S20</f>
        <v>2</v>
      </c>
      <c r="T20" s="6">
        <f t="shared" si="2"/>
        <v>472.5</v>
      </c>
      <c r="U20" s="95">
        <f t="shared" si="5"/>
        <v>2130.5</v>
      </c>
    </row>
    <row r="21" spans="1:21" ht="24" customHeight="1" x14ac:dyDescent="0.2">
      <c r="A21" s="94" t="s">
        <v>14</v>
      </c>
      <c r="B21" s="39">
        <f>+'G-1'!B21+'G-4'!B21</f>
        <v>114</v>
      </c>
      <c r="C21" s="39">
        <f>+'G-1'!C21+'G-4'!C21</f>
        <v>361</v>
      </c>
      <c r="D21" s="39">
        <f>+'G-1'!D21+'G-4'!D21</f>
        <v>9</v>
      </c>
      <c r="E21" s="39">
        <f>+'G-1'!E21+'G-4'!E21</f>
        <v>7</v>
      </c>
      <c r="F21" s="6">
        <f t="shared" si="0"/>
        <v>453.5</v>
      </c>
      <c r="G21" s="2">
        <f t="shared" si="3"/>
        <v>1811</v>
      </c>
      <c r="H21" s="15" t="s">
        <v>15</v>
      </c>
      <c r="I21" s="39">
        <f>+'G-1'!I21+'G-4'!I21</f>
        <v>75</v>
      </c>
      <c r="J21" s="39">
        <f>+'G-1'!J21+'G-4'!J21</f>
        <v>365</v>
      </c>
      <c r="K21" s="39">
        <f>+'G-1'!K21+'G-4'!K21</f>
        <v>4</v>
      </c>
      <c r="L21" s="39">
        <f>+'G-1'!L21+'G-4'!L21</f>
        <v>3</v>
      </c>
      <c r="M21" s="6">
        <f t="shared" si="1"/>
        <v>418</v>
      </c>
      <c r="N21" s="2">
        <f t="shared" si="4"/>
        <v>1923</v>
      </c>
      <c r="O21" s="15" t="s">
        <v>110</v>
      </c>
      <c r="P21" s="39">
        <f>+'G-1'!P21+'G-4'!P21</f>
        <v>108</v>
      </c>
      <c r="Q21" s="39">
        <f>+'G-1'!Q21+'G-4'!Q21</f>
        <v>405</v>
      </c>
      <c r="R21" s="39">
        <f>+'G-1'!R21+'G-4'!R21</f>
        <v>4</v>
      </c>
      <c r="S21" s="39">
        <f>+'G-1'!S21+'G-4'!S21</f>
        <v>5</v>
      </c>
      <c r="T21" s="6">
        <f t="shared" si="2"/>
        <v>479.5</v>
      </c>
      <c r="U21" s="95">
        <f t="shared" si="5"/>
        <v>1976</v>
      </c>
    </row>
    <row r="22" spans="1:21" ht="24" customHeight="1" x14ac:dyDescent="0.2">
      <c r="A22" s="94" t="s">
        <v>17</v>
      </c>
      <c r="B22" s="39">
        <f>+'G-1'!B22+'G-4'!B22</f>
        <v>140</v>
      </c>
      <c r="C22" s="39">
        <f>+'G-1'!C22+'G-4'!C22</f>
        <v>414</v>
      </c>
      <c r="D22" s="39">
        <f>+'G-1'!D22+'G-4'!D22</f>
        <v>10</v>
      </c>
      <c r="E22" s="39">
        <f>+'G-1'!E22+'G-4'!E22</f>
        <v>1</v>
      </c>
      <c r="F22" s="6">
        <f t="shared" si="0"/>
        <v>506.5</v>
      </c>
      <c r="G22" s="2">
        <f t="shared" si="3"/>
        <v>1848</v>
      </c>
      <c r="H22" s="15" t="s">
        <v>18</v>
      </c>
      <c r="I22" s="39">
        <f>+'G-1'!I22+'G-4'!I22</f>
        <v>66</v>
      </c>
      <c r="J22" s="39">
        <f>+'G-1'!J22+'G-4'!J22</f>
        <v>365</v>
      </c>
      <c r="K22" s="39">
        <f>+'G-1'!K22+'G-4'!K22</f>
        <v>5</v>
      </c>
      <c r="L22" s="39">
        <f>+'G-1'!L22+'G-4'!L22</f>
        <v>3</v>
      </c>
      <c r="M22" s="6">
        <f t="shared" si="1"/>
        <v>415.5</v>
      </c>
      <c r="N22" s="2">
        <f t="shared" si="4"/>
        <v>1829</v>
      </c>
      <c r="O22" s="15" t="s">
        <v>111</v>
      </c>
      <c r="P22" s="39">
        <f>+'G-1'!P22+'G-4'!P22</f>
        <v>95</v>
      </c>
      <c r="Q22" s="39">
        <f>+'G-1'!Q22+'G-4'!Q22</f>
        <v>330</v>
      </c>
      <c r="R22" s="39">
        <f>+'G-1'!R22+'G-4'!R22</f>
        <v>6</v>
      </c>
      <c r="S22" s="39">
        <f>+'G-1'!S22+'G-4'!S22</f>
        <v>1</v>
      </c>
      <c r="T22" s="6">
        <f t="shared" si="2"/>
        <v>392</v>
      </c>
      <c r="U22" s="95">
        <f t="shared" si="5"/>
        <v>1840</v>
      </c>
    </row>
    <row r="23" spans="1:21" ht="24" customHeight="1" x14ac:dyDescent="0.2">
      <c r="A23" s="94" t="s">
        <v>19</v>
      </c>
      <c r="B23" s="39">
        <f>+'G-1'!B23+'G-4'!B23</f>
        <v>133</v>
      </c>
      <c r="C23" s="39">
        <f>+'G-1'!C23+'G-4'!C23</f>
        <v>434</v>
      </c>
      <c r="D23" s="39">
        <f>+'G-1'!D23+'G-4'!D23</f>
        <v>15</v>
      </c>
      <c r="E23" s="39">
        <f>+'G-1'!E23+'G-4'!E23</f>
        <v>8</v>
      </c>
      <c r="F23" s="6">
        <f t="shared" si="0"/>
        <v>550.5</v>
      </c>
      <c r="G23" s="2">
        <f t="shared" si="3"/>
        <v>1947.5</v>
      </c>
      <c r="H23" s="15" t="s">
        <v>20</v>
      </c>
      <c r="I23" s="39">
        <f>+'G-1'!I23+'G-4'!I23</f>
        <v>71</v>
      </c>
      <c r="J23" s="39">
        <f>+'G-1'!J23+'G-4'!J23</f>
        <v>378</v>
      </c>
      <c r="K23" s="39">
        <f>+'G-1'!K23+'G-4'!K23</f>
        <v>4</v>
      </c>
      <c r="L23" s="39">
        <f>+'G-1'!L23+'G-4'!L23</f>
        <v>4</v>
      </c>
      <c r="M23" s="6">
        <f t="shared" si="1"/>
        <v>431.5</v>
      </c>
      <c r="N23" s="2">
        <f t="shared" si="4"/>
        <v>1752</v>
      </c>
      <c r="O23" s="15" t="s">
        <v>112</v>
      </c>
      <c r="P23" s="39">
        <f>+'G-1'!P23+'G-4'!P23</f>
        <v>78</v>
      </c>
      <c r="Q23" s="39">
        <f>+'G-1'!Q23+'G-4'!Q23</f>
        <v>315</v>
      </c>
      <c r="R23" s="39">
        <f>+'G-1'!R23+'G-4'!R23</f>
        <v>7</v>
      </c>
      <c r="S23" s="39">
        <f>+'G-1'!S23+'G-4'!S23</f>
        <v>1</v>
      </c>
      <c r="T23" s="6">
        <f t="shared" si="2"/>
        <v>370.5</v>
      </c>
      <c r="U23" s="95">
        <f t="shared" si="5"/>
        <v>1714.5</v>
      </c>
    </row>
    <row r="24" spans="1:21" ht="24" customHeight="1" x14ac:dyDescent="0.2">
      <c r="A24" s="94" t="s">
        <v>21</v>
      </c>
      <c r="B24" s="39">
        <f>+'G-1'!B24+'G-4'!B24</f>
        <v>120</v>
      </c>
      <c r="C24" s="39">
        <f>+'G-1'!C24+'G-4'!C24</f>
        <v>432</v>
      </c>
      <c r="D24" s="39">
        <f>+'G-1'!D24+'G-4'!D24</f>
        <v>12</v>
      </c>
      <c r="E24" s="39">
        <f>+'G-1'!E24+'G-4'!E24</f>
        <v>9</v>
      </c>
      <c r="F24" s="6">
        <f t="shared" si="0"/>
        <v>538.5</v>
      </c>
      <c r="G24" s="2">
        <f t="shared" si="3"/>
        <v>2049</v>
      </c>
      <c r="H24" s="15" t="s">
        <v>22</v>
      </c>
      <c r="I24" s="39">
        <f>+'G-1'!I24+'G-4'!I24</f>
        <v>95</v>
      </c>
      <c r="J24" s="39">
        <f>+'G-1'!J24+'G-4'!J24</f>
        <v>420</v>
      </c>
      <c r="K24" s="39">
        <f>+'G-1'!K24+'G-4'!K24</f>
        <v>4</v>
      </c>
      <c r="L24" s="39">
        <f>+'G-1'!L24+'G-4'!L24</f>
        <v>6</v>
      </c>
      <c r="M24" s="6">
        <f t="shared" si="1"/>
        <v>490.5</v>
      </c>
      <c r="N24" s="2">
        <f t="shared" si="4"/>
        <v>1755.5</v>
      </c>
      <c r="O24" s="15" t="s">
        <v>118</v>
      </c>
      <c r="P24" s="39">
        <f>+'G-1'!P24+'G-4'!P24</f>
        <v>81</v>
      </c>
      <c r="Q24" s="39">
        <f>+'G-1'!Q24+'G-4'!Q24</f>
        <v>321</v>
      </c>
      <c r="R24" s="39">
        <f>+'G-1'!R24+'G-4'!R24</f>
        <v>9</v>
      </c>
      <c r="S24" s="39">
        <f>+'G-1'!S24+'G-4'!S24</f>
        <v>3</v>
      </c>
      <c r="T24" s="6">
        <f t="shared" si="2"/>
        <v>387</v>
      </c>
      <c r="U24" s="95">
        <f t="shared" si="5"/>
        <v>1629</v>
      </c>
    </row>
    <row r="25" spans="1:21" ht="24" customHeight="1" x14ac:dyDescent="0.2">
      <c r="A25" s="94" t="s">
        <v>23</v>
      </c>
      <c r="B25" s="39">
        <f>+'G-1'!B25+'G-4'!B25</f>
        <v>119</v>
      </c>
      <c r="C25" s="39">
        <f>+'G-1'!C25+'G-4'!C25</f>
        <v>396</v>
      </c>
      <c r="D25" s="39">
        <f>+'G-1'!D25+'G-4'!D25</f>
        <v>12</v>
      </c>
      <c r="E25" s="39">
        <f>+'G-1'!E25+'G-4'!E25</f>
        <v>9</v>
      </c>
      <c r="F25" s="6">
        <f t="shared" si="0"/>
        <v>502</v>
      </c>
      <c r="G25" s="2">
        <f t="shared" si="3"/>
        <v>2097.5</v>
      </c>
      <c r="H25" s="15" t="s">
        <v>24</v>
      </c>
      <c r="I25" s="39">
        <f>+'G-1'!I25+'G-4'!I25</f>
        <v>78</v>
      </c>
      <c r="J25" s="39">
        <f>+'G-1'!J25+'G-4'!J25</f>
        <v>419</v>
      </c>
      <c r="K25" s="39">
        <f>+'G-1'!K25+'G-4'!K25</f>
        <v>6</v>
      </c>
      <c r="L25" s="39">
        <f>+'G-1'!L25+'G-4'!L25</f>
        <v>4</v>
      </c>
      <c r="M25" s="6">
        <f t="shared" si="1"/>
        <v>480</v>
      </c>
      <c r="N25" s="2">
        <f t="shared" si="4"/>
        <v>1817.5</v>
      </c>
      <c r="O25" s="15" t="s">
        <v>119</v>
      </c>
      <c r="P25" s="39">
        <f>+'G-1'!P25+'G-4'!P25</f>
        <v>66</v>
      </c>
      <c r="Q25" s="39">
        <f>+'G-1'!Q25+'G-4'!Q25</f>
        <v>355</v>
      </c>
      <c r="R25" s="39">
        <f>+'G-1'!R25+'G-4'!R25</f>
        <v>5</v>
      </c>
      <c r="S25" s="39">
        <f>+'G-1'!S25+'G-4'!S25</f>
        <v>0</v>
      </c>
      <c r="T25" s="6">
        <f t="shared" si="2"/>
        <v>398</v>
      </c>
      <c r="U25" s="95">
        <f t="shared" si="5"/>
        <v>1547.5</v>
      </c>
    </row>
    <row r="26" spans="1:21" ht="24" customHeight="1" x14ac:dyDescent="0.2">
      <c r="A26" s="94" t="s">
        <v>37</v>
      </c>
      <c r="B26" s="39">
        <f>+'G-1'!B26+'G-4'!B26</f>
        <v>105</v>
      </c>
      <c r="C26" s="39">
        <f>+'G-1'!C26+'G-4'!C26</f>
        <v>396</v>
      </c>
      <c r="D26" s="39">
        <f>+'G-1'!D26+'G-4'!D26</f>
        <v>9</v>
      </c>
      <c r="E26" s="39">
        <f>+'G-1'!E26+'G-4'!E26</f>
        <v>10</v>
      </c>
      <c r="F26" s="6">
        <f t="shared" si="0"/>
        <v>491.5</v>
      </c>
      <c r="G26" s="2">
        <f t="shared" si="3"/>
        <v>2082.5</v>
      </c>
      <c r="H26" s="15" t="s">
        <v>25</v>
      </c>
      <c r="I26" s="39">
        <f>+'G-1'!I26+'G-4'!I26</f>
        <v>110</v>
      </c>
      <c r="J26" s="39">
        <f>+'G-1'!J26+'G-4'!J26</f>
        <v>439</v>
      </c>
      <c r="K26" s="39">
        <f>+'G-1'!K26+'G-4'!K26</f>
        <v>5</v>
      </c>
      <c r="L26" s="39">
        <f>+'G-1'!L26+'G-4'!L26</f>
        <v>4</v>
      </c>
      <c r="M26" s="6">
        <f t="shared" si="1"/>
        <v>514</v>
      </c>
      <c r="N26" s="2">
        <f t="shared" si="4"/>
        <v>1916</v>
      </c>
      <c r="O26" s="15" t="s">
        <v>120</v>
      </c>
      <c r="P26" s="39">
        <f>+'G-1'!P26+'G-4'!P26</f>
        <v>52</v>
      </c>
      <c r="Q26" s="39">
        <f>+'G-1'!Q26+'G-4'!Q26</f>
        <v>312</v>
      </c>
      <c r="R26" s="39">
        <f>+'G-1'!R26+'G-4'!R26</f>
        <v>8</v>
      </c>
      <c r="S26" s="39">
        <f>+'G-1'!S26+'G-4'!S26</f>
        <v>0</v>
      </c>
      <c r="T26" s="6">
        <f t="shared" si="2"/>
        <v>354</v>
      </c>
      <c r="U26" s="95">
        <f t="shared" si="5"/>
        <v>1509.5</v>
      </c>
    </row>
    <row r="27" spans="1:21" ht="24" customHeight="1" x14ac:dyDescent="0.2">
      <c r="A27" s="94" t="s">
        <v>38</v>
      </c>
      <c r="B27" s="39">
        <f>+'G-1'!B27+'G-4'!B27</f>
        <v>108</v>
      </c>
      <c r="C27" s="39">
        <f>+'G-1'!C27+'G-4'!C27</f>
        <v>379</v>
      </c>
      <c r="D27" s="39">
        <f>+'G-1'!D27+'G-4'!D27</f>
        <v>7</v>
      </c>
      <c r="E27" s="39">
        <f>+'G-1'!E27+'G-4'!E27</f>
        <v>8</v>
      </c>
      <c r="F27" s="6">
        <f t="shared" si="0"/>
        <v>467</v>
      </c>
      <c r="G27" s="2">
        <f t="shared" si="3"/>
        <v>1999</v>
      </c>
      <c r="H27" s="15" t="s">
        <v>26</v>
      </c>
      <c r="I27" s="39">
        <f>+'G-1'!I27+'G-4'!I27</f>
        <v>109</v>
      </c>
      <c r="J27" s="39">
        <f>+'G-1'!J27+'G-4'!J27</f>
        <v>341</v>
      </c>
      <c r="K27" s="39">
        <f>+'G-1'!K27+'G-4'!K27</f>
        <v>5</v>
      </c>
      <c r="L27" s="39">
        <f>+'G-1'!L27+'G-4'!L27</f>
        <v>2</v>
      </c>
      <c r="M27" s="6">
        <f t="shared" si="1"/>
        <v>410.5</v>
      </c>
      <c r="N27" s="2">
        <f t="shared" si="4"/>
        <v>1895</v>
      </c>
      <c r="O27" s="15" t="s">
        <v>121</v>
      </c>
      <c r="P27" s="39">
        <f>+'G-1'!P27+'G-4'!P27</f>
        <v>63</v>
      </c>
      <c r="Q27" s="39">
        <f>+'G-1'!Q27+'G-4'!Q27</f>
        <v>300</v>
      </c>
      <c r="R27" s="39">
        <f>+'G-1'!R27+'G-4'!R27</f>
        <v>6</v>
      </c>
      <c r="S27" s="39">
        <f>+'G-1'!S27+'G-4'!S27</f>
        <v>1</v>
      </c>
      <c r="T27" s="6">
        <f t="shared" si="2"/>
        <v>346</v>
      </c>
      <c r="U27" s="95">
        <f t="shared" si="5"/>
        <v>1485</v>
      </c>
    </row>
    <row r="28" spans="1:21" ht="24" customHeight="1" x14ac:dyDescent="0.2">
      <c r="A28" s="94" t="s">
        <v>39</v>
      </c>
      <c r="B28" s="39">
        <f>+'G-1'!B28+'G-4'!B28</f>
        <v>107</v>
      </c>
      <c r="C28" s="39">
        <f>+'G-1'!C28+'G-4'!C28</f>
        <v>394</v>
      </c>
      <c r="D28" s="39">
        <f>+'G-1'!D28+'G-4'!D28</f>
        <v>5</v>
      </c>
      <c r="E28" s="39">
        <f>+'G-1'!E28+'G-4'!E28</f>
        <v>12</v>
      </c>
      <c r="F28" s="6">
        <f t="shared" si="0"/>
        <v>487.5</v>
      </c>
      <c r="G28" s="2">
        <f t="shared" si="3"/>
        <v>1948</v>
      </c>
      <c r="H28" s="15" t="s">
        <v>107</v>
      </c>
      <c r="I28" s="39">
        <f>+'G-1'!I28+'G-4'!I28</f>
        <v>135</v>
      </c>
      <c r="J28" s="39">
        <f>+'G-1'!J28+'G-4'!J28</f>
        <v>452</v>
      </c>
      <c r="K28" s="39">
        <f>+'G-1'!K28+'G-4'!K28</f>
        <v>7</v>
      </c>
      <c r="L28" s="39">
        <f>+'G-1'!L28+'G-4'!L28</f>
        <v>8</v>
      </c>
      <c r="M28" s="6">
        <f t="shared" si="1"/>
        <v>553.5</v>
      </c>
      <c r="N28" s="2">
        <f t="shared" si="4"/>
        <v>1958</v>
      </c>
      <c r="O28" s="15" t="s">
        <v>122</v>
      </c>
      <c r="P28" s="39">
        <f>+'G-1'!P28+'G-4'!P28</f>
        <v>53</v>
      </c>
      <c r="Q28" s="39">
        <f>+'G-1'!Q28+'G-4'!Q28</f>
        <v>290</v>
      </c>
      <c r="R28" s="39">
        <f>+'G-1'!R28+'G-4'!R28</f>
        <v>6</v>
      </c>
      <c r="S28" s="39">
        <f>+'G-1'!S28+'G-4'!S28</f>
        <v>2</v>
      </c>
      <c r="T28" s="6">
        <f t="shared" si="2"/>
        <v>333.5</v>
      </c>
      <c r="U28" s="95">
        <f t="shared" si="5"/>
        <v>1431.5</v>
      </c>
    </row>
    <row r="29" spans="1:21" ht="24" customHeight="1" x14ac:dyDescent="0.2">
      <c r="A29" s="94" t="s">
        <v>40</v>
      </c>
      <c r="B29" s="39">
        <f>+'G-1'!B29+'G-4'!B29</f>
        <v>105</v>
      </c>
      <c r="C29" s="39">
        <f>+'G-1'!C29+'G-4'!C29</f>
        <v>428</v>
      </c>
      <c r="D29" s="39">
        <f>+'G-1'!D29+'G-4'!D29</f>
        <v>8</v>
      </c>
      <c r="E29" s="39">
        <f>+'G-1'!E29+'G-4'!E29</f>
        <v>12</v>
      </c>
      <c r="F29" s="6">
        <f t="shared" si="0"/>
        <v>526.5</v>
      </c>
      <c r="G29" s="2">
        <f t="shared" si="3"/>
        <v>1972.5</v>
      </c>
      <c r="H29" s="15" t="s">
        <v>108</v>
      </c>
      <c r="I29" s="39">
        <f>+'G-1'!I29+'G-4'!I29</f>
        <v>117</v>
      </c>
      <c r="J29" s="39">
        <f>+'G-1'!J29+'G-4'!J29</f>
        <v>444</v>
      </c>
      <c r="K29" s="39">
        <f>+'G-1'!K29+'G-4'!K29</f>
        <v>6</v>
      </c>
      <c r="L29" s="39">
        <f>+'G-1'!L29+'G-4'!L29</f>
        <v>9</v>
      </c>
      <c r="M29" s="6">
        <f t="shared" si="1"/>
        <v>537</v>
      </c>
      <c r="N29" s="2">
        <f t="shared" si="4"/>
        <v>2015</v>
      </c>
      <c r="O29" s="15" t="s">
        <v>123</v>
      </c>
      <c r="P29" s="39">
        <f>+'G-1'!P29+'G-4'!P29</f>
        <v>45</v>
      </c>
      <c r="Q29" s="39">
        <f>+'G-1'!Q29+'G-4'!Q29</f>
        <v>280</v>
      </c>
      <c r="R29" s="39">
        <f>+'G-1'!R29+'G-4'!R29</f>
        <v>4</v>
      </c>
      <c r="S29" s="39">
        <f>+'G-1'!S29+'G-4'!S29</f>
        <v>1</v>
      </c>
      <c r="T29" s="6">
        <f t="shared" si="2"/>
        <v>313</v>
      </c>
      <c r="U29" s="95">
        <f t="shared" si="5"/>
        <v>1346.5</v>
      </c>
    </row>
    <row r="30" spans="1:21" ht="24" customHeight="1" x14ac:dyDescent="0.2">
      <c r="A30" s="94" t="s">
        <v>103</v>
      </c>
      <c r="B30" s="39">
        <f>+'G-1'!B30+'G-4'!B30</f>
        <v>119</v>
      </c>
      <c r="C30" s="39">
        <f>+'G-1'!C30+'G-4'!C30</f>
        <v>371</v>
      </c>
      <c r="D30" s="39">
        <f>+'G-1'!D30+'G-4'!D30</f>
        <v>10</v>
      </c>
      <c r="E30" s="39">
        <f>+'G-1'!E30+'G-4'!E30</f>
        <v>6</v>
      </c>
      <c r="F30" s="6">
        <f t="shared" si="0"/>
        <v>465.5</v>
      </c>
      <c r="G30" s="2">
        <f t="shared" si="3"/>
        <v>1946.5</v>
      </c>
      <c r="H30" s="16" t="s">
        <v>132</v>
      </c>
      <c r="I30" s="39">
        <f>+'G-1'!I30+'G-4'!I30</f>
        <v>121</v>
      </c>
      <c r="J30" s="39">
        <f>+'G-1'!J30+'G-4'!J30</f>
        <v>396</v>
      </c>
      <c r="K30" s="39">
        <f>+'G-1'!K30+'G-4'!K30</f>
        <v>5</v>
      </c>
      <c r="L30" s="39">
        <f>+'G-1'!L30+'G-4'!L30</f>
        <v>5</v>
      </c>
      <c r="M30" s="6">
        <f t="shared" si="1"/>
        <v>479</v>
      </c>
      <c r="N30" s="2">
        <f t="shared" si="4"/>
        <v>1980</v>
      </c>
      <c r="O30" s="15" t="s">
        <v>124</v>
      </c>
      <c r="P30" s="39">
        <f>+'G-1'!P30+'G-4'!P30</f>
        <v>30</v>
      </c>
      <c r="Q30" s="39">
        <f>+'G-1'!Q30+'G-4'!Q30</f>
        <v>236</v>
      </c>
      <c r="R30" s="39">
        <f>+'G-1'!R30+'G-4'!R30</f>
        <v>3</v>
      </c>
      <c r="S30" s="39">
        <f>+'G-1'!S30+'G-4'!S30</f>
        <v>0</v>
      </c>
      <c r="T30" s="6">
        <f t="shared" ref="T30:T31" si="6">P30*0.5+Q30*1+R30*2+S30*2.5</f>
        <v>257</v>
      </c>
      <c r="U30" s="95">
        <f t="shared" ref="U30:U31" si="7">T30+T29+T28+T27</f>
        <v>1249.5</v>
      </c>
    </row>
    <row r="31" spans="1:21" ht="24" customHeight="1" thickBot="1" x14ac:dyDescent="0.25">
      <c r="A31" s="96" t="s">
        <v>104</v>
      </c>
      <c r="B31" s="40">
        <f>+'G-1'!B31+'G-4'!B31</f>
        <v>124</v>
      </c>
      <c r="C31" s="40">
        <f>+'G-1'!C31+'G-4'!C31</f>
        <v>486</v>
      </c>
      <c r="D31" s="40">
        <f>+'G-1'!D31+'G-4'!D31</f>
        <v>7</v>
      </c>
      <c r="E31" s="40">
        <f>+'G-1'!E31+'G-4'!E31</f>
        <v>14</v>
      </c>
      <c r="F31" s="7">
        <f t="shared" si="0"/>
        <v>597</v>
      </c>
      <c r="G31" s="3">
        <f t="shared" si="3"/>
        <v>2076.5</v>
      </c>
      <c r="H31" s="17" t="s">
        <v>133</v>
      </c>
      <c r="I31" s="40">
        <f>+'G-1'!I31+'G-4'!I31</f>
        <v>123</v>
      </c>
      <c r="J31" s="40">
        <f>+'G-1'!J31+'G-4'!J31</f>
        <v>416</v>
      </c>
      <c r="K31" s="40">
        <f>+'G-1'!K31+'G-4'!K31</f>
        <v>5</v>
      </c>
      <c r="L31" s="40">
        <f>+'G-1'!L31+'G-4'!L31</f>
        <v>5</v>
      </c>
      <c r="M31" s="7">
        <f t="shared" si="1"/>
        <v>500</v>
      </c>
      <c r="N31" s="3">
        <f t="shared" si="4"/>
        <v>2069.5</v>
      </c>
      <c r="O31" s="104" t="s">
        <v>125</v>
      </c>
      <c r="P31" s="39">
        <f>+'G-1'!P31+'G-4'!P31</f>
        <v>30</v>
      </c>
      <c r="Q31" s="39">
        <f>+'G-1'!Q31+'G-4'!Q31</f>
        <v>233</v>
      </c>
      <c r="R31" s="39">
        <f>+'G-1'!R31+'G-4'!R31</f>
        <v>3</v>
      </c>
      <c r="S31" s="39">
        <f>+'G-1'!S31+'G-4'!S31</f>
        <v>0</v>
      </c>
      <c r="T31" s="7">
        <f t="shared" si="6"/>
        <v>254</v>
      </c>
      <c r="U31" s="97">
        <f t="shared" si="7"/>
        <v>1157.5</v>
      </c>
    </row>
    <row r="32" spans="1:21" ht="15" customHeight="1" x14ac:dyDescent="0.2">
      <c r="A32" s="147" t="s">
        <v>43</v>
      </c>
      <c r="B32" s="148"/>
      <c r="C32" s="149" t="s">
        <v>46</v>
      </c>
      <c r="D32" s="150"/>
      <c r="E32" s="150"/>
      <c r="F32" s="151"/>
      <c r="G32" s="44">
        <f>MAX(G13:G31)</f>
        <v>2097.5</v>
      </c>
      <c r="H32" s="147" t="s">
        <v>44</v>
      </c>
      <c r="I32" s="148"/>
      <c r="J32" s="149" t="s">
        <v>46</v>
      </c>
      <c r="K32" s="150"/>
      <c r="L32" s="150"/>
      <c r="M32" s="151"/>
      <c r="N32" s="44">
        <f>MAX(N10:N31)</f>
        <v>2237</v>
      </c>
      <c r="O32" s="143" t="s">
        <v>45</v>
      </c>
      <c r="P32" s="144"/>
      <c r="Q32" s="145" t="s">
        <v>46</v>
      </c>
      <c r="R32" s="146"/>
      <c r="S32" s="146"/>
      <c r="T32" s="117"/>
      <c r="U32" s="44">
        <f>MAX(U10:U31)</f>
        <v>2398</v>
      </c>
    </row>
    <row r="33" spans="1:21" ht="15" customHeight="1" x14ac:dyDescent="0.2">
      <c r="A33" s="120"/>
      <c r="B33" s="121"/>
      <c r="C33" s="43" t="s">
        <v>58</v>
      </c>
      <c r="D33" s="45"/>
      <c r="E33" s="45"/>
      <c r="F33" s="46" t="s">
        <v>143</v>
      </c>
      <c r="G33" s="47"/>
      <c r="H33" s="120"/>
      <c r="I33" s="121"/>
      <c r="J33" s="43" t="s">
        <v>58</v>
      </c>
      <c r="K33" s="45"/>
      <c r="L33" s="45"/>
      <c r="M33" s="46" t="s">
        <v>137</v>
      </c>
      <c r="N33" s="47"/>
      <c r="O33" s="120"/>
      <c r="P33" s="121"/>
      <c r="Q33" s="43" t="s">
        <v>58</v>
      </c>
      <c r="R33" s="45"/>
      <c r="S33" s="45"/>
      <c r="T33" s="46" t="s">
        <v>138</v>
      </c>
      <c r="U33" s="47"/>
    </row>
    <row r="34" spans="1:21" ht="15" customHeight="1" x14ac:dyDescent="0.2">
      <c r="A34" s="18"/>
      <c r="B34" s="19"/>
      <c r="C34" s="19"/>
      <c r="D34" s="19"/>
      <c r="E34" s="19"/>
      <c r="F34" s="19"/>
      <c r="G34" s="20"/>
      <c r="H34" s="18"/>
      <c r="I34" s="21"/>
      <c r="J34" s="21"/>
      <c r="K34" s="19"/>
      <c r="L34" s="19"/>
      <c r="M34" s="19"/>
      <c r="N34" s="20"/>
      <c r="O34" s="18"/>
      <c r="P34" s="19"/>
      <c r="Q34" s="19"/>
      <c r="R34" s="19"/>
      <c r="S34" s="19"/>
      <c r="T34" s="19"/>
      <c r="U34" s="20"/>
    </row>
    <row r="35" spans="1:21" ht="12.75" x14ac:dyDescent="0.2">
      <c r="A35" s="122" t="s">
        <v>47</v>
      </c>
      <c r="B35" s="122"/>
      <c r="C35" s="122"/>
      <c r="D35" s="122"/>
      <c r="E35" s="122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1"/>
      <c r="Q35" s="31"/>
      <c r="R35" s="32"/>
      <c r="S35" s="33"/>
      <c r="T35" s="34"/>
      <c r="U35" s="34"/>
    </row>
    <row r="36" spans="1:21" ht="12.7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2"/>
      <c r="Q36" s="22"/>
      <c r="R36" s="9"/>
      <c r="S36" s="23"/>
      <c r="T36" s="24"/>
      <c r="U36" s="24"/>
    </row>
    <row r="37" spans="1:21" ht="12.7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  <c r="Q37" s="26"/>
      <c r="R37" s="27"/>
      <c r="S37" s="28"/>
      <c r="T37" s="29"/>
      <c r="U37" s="29"/>
    </row>
    <row r="38" spans="1:21" ht="9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6"/>
      <c r="Q38" s="26"/>
      <c r="R38" s="27"/>
      <c r="S38" s="28"/>
      <c r="T38" s="29"/>
      <c r="U38" s="29"/>
    </row>
    <row r="39" spans="1:2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5"/>
      <c r="Q39" s="5"/>
      <c r="R39" s="5"/>
      <c r="S39" s="5"/>
      <c r="T39" s="5"/>
      <c r="U39" s="5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6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6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27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28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4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6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7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1" t="s">
        <v>9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1" t="s">
        <v>12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1" t="s">
        <v>15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1" t="s">
        <v>18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1" t="s">
        <v>20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1" t="s">
        <v>22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1" t="s">
        <v>24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1" t="s">
        <v>25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1" t="s">
        <v>26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1" t="s">
        <v>105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x14ac:dyDescent="0.2">
      <c r="A83" s="1" t="s">
        <v>106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</sheetData>
  <mergeCells count="35">
    <mergeCell ref="A35:E35"/>
    <mergeCell ref="A32:B33"/>
    <mergeCell ref="C32:F32"/>
    <mergeCell ref="H32:I33"/>
    <mergeCell ref="J32:M32"/>
    <mergeCell ref="O32:P33"/>
    <mergeCell ref="Q32:T32"/>
    <mergeCell ref="M8:M9"/>
    <mergeCell ref="N8:N9"/>
    <mergeCell ref="O8:O9"/>
    <mergeCell ref="P8:S8"/>
    <mergeCell ref="T8:T9"/>
    <mergeCell ref="U8:U9"/>
    <mergeCell ref="E7:K7"/>
    <mergeCell ref="A8:A9"/>
    <mergeCell ref="B8:E8"/>
    <mergeCell ref="F8:F9"/>
    <mergeCell ref="G8:G9"/>
    <mergeCell ref="H8:H9"/>
    <mergeCell ref="I8:L8"/>
    <mergeCell ref="S6:U6"/>
    <mergeCell ref="A2:U2"/>
    <mergeCell ref="A4:C4"/>
    <mergeCell ref="E4:H4"/>
    <mergeCell ref="A5:C5"/>
    <mergeCell ref="D5:H5"/>
    <mergeCell ref="I5:K5"/>
    <mergeCell ref="L5:N5"/>
    <mergeCell ref="P5:R5"/>
    <mergeCell ref="S5:U5"/>
    <mergeCell ref="A6:C6"/>
    <mergeCell ref="D6:H6"/>
    <mergeCell ref="I6:K6"/>
    <mergeCell ref="L6:N6"/>
    <mergeCell ref="P6:R6"/>
  </mergeCells>
  <printOptions horizontalCentered="1" verticalCentered="1"/>
  <pageMargins left="0.23622047244094491" right="0.23622047244094491" top="0.23622047244094491" bottom="0.18" header="0" footer="0.17"/>
  <pageSetup scale="83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I6" sqref="I6:J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50" t="s">
        <v>31</v>
      </c>
      <c r="B1" s="50"/>
      <c r="C1" s="50"/>
      <c r="D1" s="50"/>
      <c r="E1" s="50"/>
      <c r="F1" s="51"/>
      <c r="G1" s="51"/>
      <c r="H1" s="51"/>
      <c r="I1" s="51"/>
      <c r="J1" s="51"/>
    </row>
    <row r="2" spans="1:10" ht="18.75" x14ac:dyDescent="0.2">
      <c r="A2" s="152" t="s">
        <v>62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15" x14ac:dyDescent="0.2">
      <c r="A3" s="52"/>
      <c r="B3" s="52"/>
      <c r="C3" s="51"/>
      <c r="D3" s="51"/>
      <c r="E3" s="51"/>
      <c r="F3" s="51"/>
      <c r="G3" s="51"/>
      <c r="H3" s="51"/>
      <c r="I3" s="53"/>
      <c r="J3" s="54"/>
    </row>
    <row r="4" spans="1:10" x14ac:dyDescent="0.2">
      <c r="A4" s="153" t="s">
        <v>63</v>
      </c>
      <c r="B4" s="153"/>
      <c r="C4" s="154" t="s">
        <v>56</v>
      </c>
      <c r="D4" s="154"/>
      <c r="E4" s="154"/>
      <c r="F4" s="55"/>
      <c r="G4" s="51"/>
      <c r="H4" s="51"/>
      <c r="I4" s="51"/>
      <c r="J4" s="51"/>
    </row>
    <row r="5" spans="1:10" x14ac:dyDescent="0.2">
      <c r="A5" s="124" t="s">
        <v>52</v>
      </c>
      <c r="B5" s="124"/>
      <c r="C5" s="155" t="str">
        <f>'G-1'!D5</f>
        <v>CALLE 82 X CARRERA 47</v>
      </c>
      <c r="D5" s="155"/>
      <c r="E5" s="155"/>
      <c r="F5" s="56"/>
      <c r="G5" s="57"/>
      <c r="H5" s="48" t="s">
        <v>49</v>
      </c>
      <c r="I5" s="156">
        <f>'G-1'!L5</f>
        <v>0</v>
      </c>
      <c r="J5" s="156"/>
    </row>
    <row r="6" spans="1:10" x14ac:dyDescent="0.2">
      <c r="A6" s="124" t="s">
        <v>64</v>
      </c>
      <c r="B6" s="124"/>
      <c r="C6" s="157" t="s">
        <v>142</v>
      </c>
      <c r="D6" s="157"/>
      <c r="E6" s="157"/>
      <c r="F6" s="56"/>
      <c r="G6" s="57"/>
      <c r="H6" s="48" t="s">
        <v>54</v>
      </c>
      <c r="I6" s="158">
        <f>'G-1'!S6</f>
        <v>42465</v>
      </c>
      <c r="J6" s="158"/>
    </row>
    <row r="7" spans="1:10" x14ac:dyDescent="0.2">
      <c r="A7" s="58"/>
      <c r="B7" s="58"/>
      <c r="C7" s="159"/>
      <c r="D7" s="159"/>
      <c r="E7" s="159"/>
      <c r="F7" s="159"/>
      <c r="G7" s="55"/>
      <c r="H7" s="59"/>
      <c r="I7" s="60"/>
      <c r="J7" s="51"/>
    </row>
    <row r="8" spans="1:10" x14ac:dyDescent="0.2">
      <c r="A8" s="160" t="s">
        <v>65</v>
      </c>
      <c r="B8" s="162" t="s">
        <v>66</v>
      </c>
      <c r="C8" s="160" t="s">
        <v>67</v>
      </c>
      <c r="D8" s="162" t="s">
        <v>68</v>
      </c>
      <c r="E8" s="61" t="s">
        <v>69</v>
      </c>
      <c r="F8" s="62" t="s">
        <v>70</v>
      </c>
      <c r="G8" s="63" t="s">
        <v>71</v>
      </c>
      <c r="H8" s="62" t="s">
        <v>72</v>
      </c>
      <c r="I8" s="164" t="s">
        <v>73</v>
      </c>
      <c r="J8" s="166" t="s">
        <v>74</v>
      </c>
    </row>
    <row r="9" spans="1:10" x14ac:dyDescent="0.2">
      <c r="A9" s="161"/>
      <c r="B9" s="163"/>
      <c r="C9" s="161"/>
      <c r="D9" s="163"/>
      <c r="E9" s="64" t="s">
        <v>48</v>
      </c>
      <c r="F9" s="65" t="s">
        <v>0</v>
      </c>
      <c r="G9" s="66" t="s">
        <v>2</v>
      </c>
      <c r="H9" s="65" t="s">
        <v>3</v>
      </c>
      <c r="I9" s="165"/>
      <c r="J9" s="167"/>
    </row>
    <row r="10" spans="1:10" x14ac:dyDescent="0.2">
      <c r="A10" s="168" t="s">
        <v>75</v>
      </c>
      <c r="B10" s="171">
        <v>1</v>
      </c>
      <c r="C10" s="67"/>
      <c r="D10" s="68" t="s">
        <v>76</v>
      </c>
      <c r="E10" s="42">
        <v>0</v>
      </c>
      <c r="F10" s="42">
        <v>0</v>
      </c>
      <c r="G10" s="42">
        <v>0</v>
      </c>
      <c r="H10" s="42">
        <v>0</v>
      </c>
      <c r="I10" s="42">
        <f>E10*0.5+F10+G10*2+H10*2.5</f>
        <v>0</v>
      </c>
      <c r="J10" s="69" t="str">
        <f>IF(I10=0,"0,00",I10/SUM(I10:I12)*100)</f>
        <v>0,00</v>
      </c>
    </row>
    <row r="11" spans="1:10" x14ac:dyDescent="0.2">
      <c r="A11" s="169"/>
      <c r="B11" s="172"/>
      <c r="C11" s="67" t="s">
        <v>77</v>
      </c>
      <c r="D11" s="70" t="s">
        <v>78</v>
      </c>
      <c r="E11" s="71">
        <v>93</v>
      </c>
      <c r="F11" s="71">
        <v>370</v>
      </c>
      <c r="G11" s="71">
        <v>17</v>
      </c>
      <c r="H11" s="71">
        <v>15</v>
      </c>
      <c r="I11" s="71">
        <f t="shared" ref="I11:I45" si="0">E11*0.5+F11+G11*2+H11*2.5</f>
        <v>488</v>
      </c>
      <c r="J11" s="72">
        <f>IF(I11=0,"0,00",I11/SUM(I10:I12)*100)</f>
        <v>82.571912013536377</v>
      </c>
    </row>
    <row r="12" spans="1:10" x14ac:dyDescent="0.2">
      <c r="A12" s="169"/>
      <c r="B12" s="172"/>
      <c r="C12" s="73" t="s">
        <v>85</v>
      </c>
      <c r="D12" s="74" t="s">
        <v>79</v>
      </c>
      <c r="E12" s="41">
        <v>26</v>
      </c>
      <c r="F12" s="41">
        <v>90</v>
      </c>
      <c r="G12" s="41">
        <v>0</v>
      </c>
      <c r="H12" s="41">
        <v>0</v>
      </c>
      <c r="I12" s="75">
        <f t="shared" si="0"/>
        <v>103</v>
      </c>
      <c r="J12" s="76">
        <f>IF(I12=0,"0,00",I12/SUM(I10:I12)*100)</f>
        <v>17.428087986463623</v>
      </c>
    </row>
    <row r="13" spans="1:10" x14ac:dyDescent="0.2">
      <c r="A13" s="169"/>
      <c r="B13" s="172"/>
      <c r="C13" s="77"/>
      <c r="D13" s="68" t="s">
        <v>76</v>
      </c>
      <c r="E13" s="42">
        <v>0</v>
      </c>
      <c r="F13" s="42">
        <v>0</v>
      </c>
      <c r="G13" s="42">
        <v>0</v>
      </c>
      <c r="H13" s="42">
        <v>0</v>
      </c>
      <c r="I13" s="42">
        <f t="shared" si="0"/>
        <v>0</v>
      </c>
      <c r="J13" s="69" t="str">
        <f>IF(I13=0,"0,00",I13/SUM(I13:I15)*100)</f>
        <v>0,00</v>
      </c>
    </row>
    <row r="14" spans="1:10" x14ac:dyDescent="0.2">
      <c r="A14" s="169"/>
      <c r="B14" s="172"/>
      <c r="C14" s="67" t="s">
        <v>80</v>
      </c>
      <c r="D14" s="70" t="s">
        <v>78</v>
      </c>
      <c r="E14" s="71">
        <v>101</v>
      </c>
      <c r="F14" s="71">
        <v>355</v>
      </c>
      <c r="G14" s="71">
        <v>10</v>
      </c>
      <c r="H14" s="71">
        <v>1</v>
      </c>
      <c r="I14" s="71">
        <f t="shared" si="0"/>
        <v>428</v>
      </c>
      <c r="J14" s="72">
        <f>IF(I14=0,"0,00",I14/SUM(I13:I15)*100)</f>
        <v>83.921568627450981</v>
      </c>
    </row>
    <row r="15" spans="1:10" x14ac:dyDescent="0.2">
      <c r="A15" s="169"/>
      <c r="B15" s="172"/>
      <c r="C15" s="73" t="s">
        <v>86</v>
      </c>
      <c r="D15" s="74" t="s">
        <v>79</v>
      </c>
      <c r="E15" s="41">
        <v>20</v>
      </c>
      <c r="F15" s="41">
        <v>72</v>
      </c>
      <c r="G15" s="41">
        <v>0</v>
      </c>
      <c r="H15" s="41">
        <v>0</v>
      </c>
      <c r="I15" s="75">
        <f t="shared" si="0"/>
        <v>82</v>
      </c>
      <c r="J15" s="76">
        <f>IF(I15=0,"0,00",I15/SUM(I13:I15)*100)</f>
        <v>16.078431372549019</v>
      </c>
    </row>
    <row r="16" spans="1:10" x14ac:dyDescent="0.2">
      <c r="A16" s="169"/>
      <c r="B16" s="172"/>
      <c r="C16" s="77"/>
      <c r="D16" s="68" t="s">
        <v>76</v>
      </c>
      <c r="E16" s="42">
        <v>0</v>
      </c>
      <c r="F16" s="42">
        <v>0</v>
      </c>
      <c r="G16" s="42">
        <v>0</v>
      </c>
      <c r="H16" s="42">
        <v>0</v>
      </c>
      <c r="I16" s="42">
        <f t="shared" si="0"/>
        <v>0</v>
      </c>
      <c r="J16" s="69" t="str">
        <f>IF(I16=0,"0,00",I16/SUM(I16:I18)*100)</f>
        <v>0,00</v>
      </c>
    </row>
    <row r="17" spans="1:10" x14ac:dyDescent="0.2">
      <c r="A17" s="169"/>
      <c r="B17" s="172"/>
      <c r="C17" s="67" t="s">
        <v>81</v>
      </c>
      <c r="D17" s="70" t="s">
        <v>78</v>
      </c>
      <c r="E17" s="71">
        <v>161</v>
      </c>
      <c r="F17" s="71">
        <v>406</v>
      </c>
      <c r="G17" s="71">
        <v>17</v>
      </c>
      <c r="H17" s="71">
        <v>3</v>
      </c>
      <c r="I17" s="71">
        <f t="shared" si="0"/>
        <v>528</v>
      </c>
      <c r="J17" s="72">
        <f>IF(I17=0,"0,00",I17/SUM(I16:I18)*100)</f>
        <v>87.344913151364764</v>
      </c>
    </row>
    <row r="18" spans="1:10" x14ac:dyDescent="0.2">
      <c r="A18" s="170"/>
      <c r="B18" s="173"/>
      <c r="C18" s="78" t="s">
        <v>87</v>
      </c>
      <c r="D18" s="74" t="s">
        <v>79</v>
      </c>
      <c r="E18" s="41">
        <v>17</v>
      </c>
      <c r="F18" s="41">
        <v>68</v>
      </c>
      <c r="G18" s="41">
        <v>0</v>
      </c>
      <c r="H18" s="41">
        <v>0</v>
      </c>
      <c r="I18" s="75">
        <f t="shared" si="0"/>
        <v>76.5</v>
      </c>
      <c r="J18" s="76">
        <f>IF(I18=0,"0,00",I18/SUM(I16:I18)*100)</f>
        <v>12.655086848635236</v>
      </c>
    </row>
    <row r="19" spans="1:10" x14ac:dyDescent="0.2">
      <c r="A19" s="168" t="s">
        <v>82</v>
      </c>
      <c r="B19" s="171">
        <v>1</v>
      </c>
      <c r="C19" s="79"/>
      <c r="D19" s="68" t="s">
        <v>76</v>
      </c>
      <c r="E19" s="114">
        <v>0</v>
      </c>
      <c r="F19" s="114">
        <v>0</v>
      </c>
      <c r="G19" s="114">
        <v>0</v>
      </c>
      <c r="H19" s="114">
        <v>0</v>
      </c>
      <c r="I19" s="42">
        <f t="shared" si="0"/>
        <v>0</v>
      </c>
      <c r="J19" s="69" t="str">
        <f>IF(I19=0,"0,00",I19/SUM(I19:I21)*100)</f>
        <v>0,00</v>
      </c>
    </row>
    <row r="20" spans="1:10" x14ac:dyDescent="0.2">
      <c r="A20" s="169"/>
      <c r="B20" s="172"/>
      <c r="C20" s="67" t="s">
        <v>77</v>
      </c>
      <c r="D20" s="70" t="s">
        <v>78</v>
      </c>
      <c r="E20" s="114">
        <v>0</v>
      </c>
      <c r="F20" s="114">
        <v>0</v>
      </c>
      <c r="G20" s="114">
        <v>0</v>
      </c>
      <c r="H20" s="114">
        <v>0</v>
      </c>
      <c r="I20" s="71">
        <f t="shared" si="0"/>
        <v>0</v>
      </c>
      <c r="J20" s="72" t="str">
        <f>IF(I20=0,"0,00",I20/SUM(I19:I21)*100)</f>
        <v>0,00</v>
      </c>
    </row>
    <row r="21" spans="1:10" x14ac:dyDescent="0.2">
      <c r="A21" s="169"/>
      <c r="B21" s="172"/>
      <c r="C21" s="73" t="s">
        <v>88</v>
      </c>
      <c r="D21" s="74" t="s">
        <v>79</v>
      </c>
      <c r="E21" s="114">
        <v>0</v>
      </c>
      <c r="F21" s="114">
        <v>0</v>
      </c>
      <c r="G21" s="114">
        <v>0</v>
      </c>
      <c r="H21" s="114">
        <v>0</v>
      </c>
      <c r="I21" s="75">
        <f t="shared" si="0"/>
        <v>0</v>
      </c>
      <c r="J21" s="76" t="str">
        <f>IF(I21=0,"0,00",I21/SUM(I19:I21)*100)</f>
        <v>0,00</v>
      </c>
    </row>
    <row r="22" spans="1:10" x14ac:dyDescent="0.2">
      <c r="A22" s="169"/>
      <c r="B22" s="172"/>
      <c r="C22" s="77"/>
      <c r="D22" s="68" t="s">
        <v>76</v>
      </c>
      <c r="E22" s="114">
        <v>0</v>
      </c>
      <c r="F22" s="114">
        <v>0</v>
      </c>
      <c r="G22" s="114">
        <v>0</v>
      </c>
      <c r="H22" s="114">
        <v>0</v>
      </c>
      <c r="I22" s="42">
        <f t="shared" si="0"/>
        <v>0</v>
      </c>
      <c r="J22" s="69" t="str">
        <f>IF(I22=0,"0,00",I22/SUM(I22:I24)*100)</f>
        <v>0,00</v>
      </c>
    </row>
    <row r="23" spans="1:10" x14ac:dyDescent="0.2">
      <c r="A23" s="169"/>
      <c r="B23" s="172"/>
      <c r="C23" s="67" t="s">
        <v>80</v>
      </c>
      <c r="D23" s="70" t="s">
        <v>78</v>
      </c>
      <c r="E23" s="114">
        <v>0</v>
      </c>
      <c r="F23" s="114">
        <v>0</v>
      </c>
      <c r="G23" s="114">
        <v>0</v>
      </c>
      <c r="H23" s="114">
        <v>0</v>
      </c>
      <c r="I23" s="71">
        <f t="shared" si="0"/>
        <v>0</v>
      </c>
      <c r="J23" s="72" t="str">
        <f>IF(I23=0,"0,00",I23/SUM(I22:I24)*100)</f>
        <v>0,00</v>
      </c>
    </row>
    <row r="24" spans="1:10" x14ac:dyDescent="0.2">
      <c r="A24" s="169"/>
      <c r="B24" s="172"/>
      <c r="C24" s="73" t="s">
        <v>89</v>
      </c>
      <c r="D24" s="74" t="s">
        <v>79</v>
      </c>
      <c r="E24" s="114">
        <v>0</v>
      </c>
      <c r="F24" s="114">
        <v>0</v>
      </c>
      <c r="G24" s="114">
        <v>0</v>
      </c>
      <c r="H24" s="114">
        <v>0</v>
      </c>
      <c r="I24" s="75">
        <f t="shared" si="0"/>
        <v>0</v>
      </c>
      <c r="J24" s="76" t="str">
        <f>IF(I24=0,"0,00",I24/SUM(I22:I24)*100)</f>
        <v>0,00</v>
      </c>
    </row>
    <row r="25" spans="1:10" x14ac:dyDescent="0.2">
      <c r="A25" s="169"/>
      <c r="B25" s="172"/>
      <c r="C25" s="77"/>
      <c r="D25" s="68" t="s">
        <v>76</v>
      </c>
      <c r="E25" s="114">
        <v>0</v>
      </c>
      <c r="F25" s="114">
        <v>0</v>
      </c>
      <c r="G25" s="114">
        <v>0</v>
      </c>
      <c r="H25" s="114">
        <v>0</v>
      </c>
      <c r="I25" s="42">
        <f t="shared" si="0"/>
        <v>0</v>
      </c>
      <c r="J25" s="69" t="str">
        <f>IF(I25=0,"0,00",I25/SUM(I25:I27)*100)</f>
        <v>0,00</v>
      </c>
    </row>
    <row r="26" spans="1:10" x14ac:dyDescent="0.2">
      <c r="A26" s="169"/>
      <c r="B26" s="172"/>
      <c r="C26" s="67" t="s">
        <v>81</v>
      </c>
      <c r="D26" s="70" t="s">
        <v>78</v>
      </c>
      <c r="E26" s="114">
        <v>0</v>
      </c>
      <c r="F26" s="114">
        <v>0</v>
      </c>
      <c r="G26" s="114">
        <v>0</v>
      </c>
      <c r="H26" s="114">
        <v>0</v>
      </c>
      <c r="I26" s="71">
        <f t="shared" si="0"/>
        <v>0</v>
      </c>
      <c r="J26" s="72" t="str">
        <f>IF(I26=0,"0,00",I26/SUM(I25:I27)*100)</f>
        <v>0,00</v>
      </c>
    </row>
    <row r="27" spans="1:10" x14ac:dyDescent="0.2">
      <c r="A27" s="170"/>
      <c r="B27" s="173"/>
      <c r="C27" s="78" t="s">
        <v>90</v>
      </c>
      <c r="D27" s="74" t="s">
        <v>79</v>
      </c>
      <c r="E27" s="114">
        <v>0</v>
      </c>
      <c r="F27" s="114">
        <v>0</v>
      </c>
      <c r="G27" s="114">
        <v>0</v>
      </c>
      <c r="H27" s="114">
        <v>0</v>
      </c>
      <c r="I27" s="75">
        <f t="shared" si="0"/>
        <v>0</v>
      </c>
      <c r="J27" s="76" t="str">
        <f>IF(I27=0,"0,00",I27/SUM(I25:I27)*100)</f>
        <v>0,00</v>
      </c>
    </row>
    <row r="28" spans="1:10" x14ac:dyDescent="0.2">
      <c r="A28" s="168" t="s">
        <v>83</v>
      </c>
      <c r="B28" s="171">
        <v>1</v>
      </c>
      <c r="C28" s="79"/>
      <c r="D28" s="68" t="s">
        <v>76</v>
      </c>
      <c r="E28" s="114">
        <v>0</v>
      </c>
      <c r="F28" s="114">
        <v>0</v>
      </c>
      <c r="G28" s="114">
        <v>0</v>
      </c>
      <c r="H28" s="114">
        <v>0</v>
      </c>
      <c r="I28" s="42">
        <f t="shared" si="0"/>
        <v>0</v>
      </c>
      <c r="J28" s="69" t="str">
        <f>IF(I28=0,"0,00",I28/SUM(I28:I30)*100)</f>
        <v>0,00</v>
      </c>
    </row>
    <row r="29" spans="1:10" x14ac:dyDescent="0.2">
      <c r="A29" s="169"/>
      <c r="B29" s="172"/>
      <c r="C29" s="67" t="s">
        <v>77</v>
      </c>
      <c r="D29" s="70" t="s">
        <v>78</v>
      </c>
      <c r="E29" s="114">
        <v>0</v>
      </c>
      <c r="F29" s="114">
        <v>0</v>
      </c>
      <c r="G29" s="114">
        <v>0</v>
      </c>
      <c r="H29" s="114">
        <v>0</v>
      </c>
      <c r="I29" s="71">
        <f t="shared" si="0"/>
        <v>0</v>
      </c>
      <c r="J29" s="72" t="str">
        <f>IF(I29=0,"0,00",I29/SUM(I28:I30)*100)</f>
        <v>0,00</v>
      </c>
    </row>
    <row r="30" spans="1:10" x14ac:dyDescent="0.2">
      <c r="A30" s="169"/>
      <c r="B30" s="172"/>
      <c r="C30" s="73" t="s">
        <v>91</v>
      </c>
      <c r="D30" s="74" t="s">
        <v>79</v>
      </c>
      <c r="E30" s="114">
        <v>0</v>
      </c>
      <c r="F30" s="114">
        <v>0</v>
      </c>
      <c r="G30" s="114">
        <v>0</v>
      </c>
      <c r="H30" s="114">
        <v>0</v>
      </c>
      <c r="I30" s="75">
        <f t="shared" si="0"/>
        <v>0</v>
      </c>
      <c r="J30" s="76" t="str">
        <f>IF(I30=0,"0,00",I30/SUM(I28:I30)*100)</f>
        <v>0,00</v>
      </c>
    </row>
    <row r="31" spans="1:10" x14ac:dyDescent="0.2">
      <c r="A31" s="169"/>
      <c r="B31" s="172"/>
      <c r="C31" s="77"/>
      <c r="D31" s="68" t="s">
        <v>76</v>
      </c>
      <c r="E31" s="114">
        <v>0</v>
      </c>
      <c r="F31" s="114">
        <v>0</v>
      </c>
      <c r="G31" s="114">
        <v>0</v>
      </c>
      <c r="H31" s="114">
        <v>0</v>
      </c>
      <c r="I31" s="42">
        <f t="shared" si="0"/>
        <v>0</v>
      </c>
      <c r="J31" s="69" t="str">
        <f>IF(I31=0,"0,00",I31/SUM(I31:I33)*100)</f>
        <v>0,00</v>
      </c>
    </row>
    <row r="32" spans="1:10" x14ac:dyDescent="0.2">
      <c r="A32" s="169"/>
      <c r="B32" s="172"/>
      <c r="C32" s="67" t="s">
        <v>80</v>
      </c>
      <c r="D32" s="70" t="s">
        <v>78</v>
      </c>
      <c r="E32" s="114">
        <v>0</v>
      </c>
      <c r="F32" s="114">
        <v>0</v>
      </c>
      <c r="G32" s="114">
        <v>0</v>
      </c>
      <c r="H32" s="114">
        <v>0</v>
      </c>
      <c r="I32" s="71">
        <f t="shared" si="0"/>
        <v>0</v>
      </c>
      <c r="J32" s="72" t="str">
        <f>IF(I32=0,"0,00",I32/SUM(I31:I33)*100)</f>
        <v>0,00</v>
      </c>
    </row>
    <row r="33" spans="1:10" x14ac:dyDescent="0.2">
      <c r="A33" s="169"/>
      <c r="B33" s="172"/>
      <c r="C33" s="73" t="s">
        <v>92</v>
      </c>
      <c r="D33" s="74" t="s">
        <v>79</v>
      </c>
      <c r="E33" s="114">
        <v>0</v>
      </c>
      <c r="F33" s="114">
        <v>0</v>
      </c>
      <c r="G33" s="114">
        <v>0</v>
      </c>
      <c r="H33" s="114">
        <v>0</v>
      </c>
      <c r="I33" s="75">
        <f t="shared" si="0"/>
        <v>0</v>
      </c>
      <c r="J33" s="76" t="str">
        <f>IF(I33=0,"0,00",I33/SUM(I31:I33)*100)</f>
        <v>0,00</v>
      </c>
    </row>
    <row r="34" spans="1:10" x14ac:dyDescent="0.2">
      <c r="A34" s="169"/>
      <c r="B34" s="172"/>
      <c r="C34" s="77"/>
      <c r="D34" s="68" t="s">
        <v>76</v>
      </c>
      <c r="E34" s="114">
        <v>0</v>
      </c>
      <c r="F34" s="114">
        <v>0</v>
      </c>
      <c r="G34" s="114">
        <v>0</v>
      </c>
      <c r="H34" s="114">
        <v>0</v>
      </c>
      <c r="I34" s="42">
        <f t="shared" si="0"/>
        <v>0</v>
      </c>
      <c r="J34" s="69" t="str">
        <f>IF(I34=0,"0,00",I34/SUM(I34:I36)*100)</f>
        <v>0,00</v>
      </c>
    </row>
    <row r="35" spans="1:10" x14ac:dyDescent="0.2">
      <c r="A35" s="169"/>
      <c r="B35" s="172"/>
      <c r="C35" s="67" t="s">
        <v>81</v>
      </c>
      <c r="D35" s="70" t="s">
        <v>78</v>
      </c>
      <c r="E35" s="114">
        <v>0</v>
      </c>
      <c r="F35" s="114">
        <v>0</v>
      </c>
      <c r="G35" s="114">
        <v>0</v>
      </c>
      <c r="H35" s="114">
        <v>0</v>
      </c>
      <c r="I35" s="71">
        <f t="shared" si="0"/>
        <v>0</v>
      </c>
      <c r="J35" s="72" t="str">
        <f>IF(I35=0,"0,00",I35/SUM(I34:I36)*100)</f>
        <v>0,00</v>
      </c>
    </row>
    <row r="36" spans="1:10" x14ac:dyDescent="0.2">
      <c r="A36" s="170"/>
      <c r="B36" s="173"/>
      <c r="C36" s="78" t="s">
        <v>93</v>
      </c>
      <c r="D36" s="74" t="s">
        <v>79</v>
      </c>
      <c r="E36" s="114">
        <v>0</v>
      </c>
      <c r="F36" s="114">
        <v>0</v>
      </c>
      <c r="G36" s="114">
        <v>0</v>
      </c>
      <c r="H36" s="114">
        <v>0</v>
      </c>
      <c r="I36" s="75">
        <f t="shared" si="0"/>
        <v>0</v>
      </c>
      <c r="J36" s="76" t="str">
        <f>IF(I36=0,"0,00",I36/SUM(I34:I36)*100)</f>
        <v>0,00</v>
      </c>
    </row>
    <row r="37" spans="1:10" x14ac:dyDescent="0.2">
      <c r="A37" s="168" t="s">
        <v>84</v>
      </c>
      <c r="B37" s="171">
        <v>1</v>
      </c>
      <c r="C37" s="79"/>
      <c r="D37" s="68" t="s">
        <v>76</v>
      </c>
      <c r="E37" s="42">
        <v>43</v>
      </c>
      <c r="F37" s="42">
        <v>132</v>
      </c>
      <c r="G37" s="42">
        <v>0</v>
      </c>
      <c r="H37" s="42">
        <v>1</v>
      </c>
      <c r="I37" s="42">
        <f t="shared" si="0"/>
        <v>156</v>
      </c>
      <c r="J37" s="69">
        <f>IF(I37=0,"0,00",I37/SUM(I37:I39)*100)</f>
        <v>33.085896076352064</v>
      </c>
    </row>
    <row r="38" spans="1:10" x14ac:dyDescent="0.2">
      <c r="A38" s="169"/>
      <c r="B38" s="172"/>
      <c r="C38" s="67" t="s">
        <v>77</v>
      </c>
      <c r="D38" s="70" t="s">
        <v>78</v>
      </c>
      <c r="E38" s="71">
        <v>81</v>
      </c>
      <c r="F38" s="71">
        <v>265</v>
      </c>
      <c r="G38" s="71">
        <v>0</v>
      </c>
      <c r="H38" s="71">
        <v>4</v>
      </c>
      <c r="I38" s="71">
        <f t="shared" si="0"/>
        <v>315.5</v>
      </c>
      <c r="J38" s="72">
        <f>IF(I38=0,"0,00",I38/SUM(I37:I39)*100)</f>
        <v>66.914103923647929</v>
      </c>
    </row>
    <row r="39" spans="1:10" x14ac:dyDescent="0.2">
      <c r="A39" s="169"/>
      <c r="B39" s="172"/>
      <c r="C39" s="73" t="s">
        <v>94</v>
      </c>
      <c r="D39" s="74" t="s">
        <v>79</v>
      </c>
      <c r="E39" s="41">
        <v>0</v>
      </c>
      <c r="F39" s="41">
        <v>0</v>
      </c>
      <c r="G39" s="41">
        <v>0</v>
      </c>
      <c r="H39" s="41">
        <v>0</v>
      </c>
      <c r="I39" s="75">
        <f t="shared" si="0"/>
        <v>0</v>
      </c>
      <c r="J39" s="76" t="str">
        <f>IF(I39=0,"0,00",I39/SUM(I37:I39)*100)</f>
        <v>0,00</v>
      </c>
    </row>
    <row r="40" spans="1:10" x14ac:dyDescent="0.2">
      <c r="A40" s="169"/>
      <c r="B40" s="172"/>
      <c r="C40" s="77"/>
      <c r="D40" s="68" t="s">
        <v>76</v>
      </c>
      <c r="E40" s="42">
        <v>27</v>
      </c>
      <c r="F40" s="42">
        <v>125</v>
      </c>
      <c r="G40" s="42">
        <v>0</v>
      </c>
      <c r="H40" s="42">
        <v>3</v>
      </c>
      <c r="I40" s="42">
        <f t="shared" si="0"/>
        <v>146</v>
      </c>
      <c r="J40" s="69">
        <f>IF(I40=0,"0,00",I40/SUM(I40:I42)*100)</f>
        <v>35.223160434258141</v>
      </c>
    </row>
    <row r="41" spans="1:10" x14ac:dyDescent="0.2">
      <c r="A41" s="169"/>
      <c r="B41" s="172"/>
      <c r="C41" s="67" t="s">
        <v>80</v>
      </c>
      <c r="D41" s="70" t="s">
        <v>78</v>
      </c>
      <c r="E41" s="71">
        <v>71</v>
      </c>
      <c r="F41" s="71">
        <v>228</v>
      </c>
      <c r="G41" s="71">
        <v>0</v>
      </c>
      <c r="H41" s="71">
        <v>2</v>
      </c>
      <c r="I41" s="71">
        <f t="shared" si="0"/>
        <v>268.5</v>
      </c>
      <c r="J41" s="72">
        <f>IF(I41=0,"0,00",I41/SUM(I40:I42)*100)</f>
        <v>64.776839565741867</v>
      </c>
    </row>
    <row r="42" spans="1:10" x14ac:dyDescent="0.2">
      <c r="A42" s="169"/>
      <c r="B42" s="172"/>
      <c r="C42" s="73" t="s">
        <v>95</v>
      </c>
      <c r="D42" s="74" t="s">
        <v>79</v>
      </c>
      <c r="E42" s="41">
        <v>0</v>
      </c>
      <c r="F42" s="41">
        <v>0</v>
      </c>
      <c r="G42" s="41">
        <v>0</v>
      </c>
      <c r="H42" s="41">
        <v>0</v>
      </c>
      <c r="I42" s="75">
        <f t="shared" si="0"/>
        <v>0</v>
      </c>
      <c r="J42" s="76" t="str">
        <f>IF(I42=0,"0,00",I42/SUM(I40:I42)*100)</f>
        <v>0,00</v>
      </c>
    </row>
    <row r="43" spans="1:10" x14ac:dyDescent="0.2">
      <c r="A43" s="169"/>
      <c r="B43" s="172"/>
      <c r="C43" s="77"/>
      <c r="D43" s="68" t="s">
        <v>76</v>
      </c>
      <c r="E43" s="42">
        <v>42</v>
      </c>
      <c r="F43" s="42">
        <v>118</v>
      </c>
      <c r="G43" s="42">
        <v>0</v>
      </c>
      <c r="H43" s="42">
        <v>0</v>
      </c>
      <c r="I43" s="42">
        <f t="shared" si="0"/>
        <v>139</v>
      </c>
      <c r="J43" s="69">
        <f>IF(I43=0,"0,00",I43/SUM(I43:I45)*100)</f>
        <v>20.159535895576504</v>
      </c>
    </row>
    <row r="44" spans="1:10" x14ac:dyDescent="0.2">
      <c r="A44" s="169"/>
      <c r="B44" s="172"/>
      <c r="C44" s="67" t="s">
        <v>81</v>
      </c>
      <c r="D44" s="70" t="s">
        <v>78</v>
      </c>
      <c r="E44" s="71">
        <v>47</v>
      </c>
      <c r="F44" s="71">
        <v>527</v>
      </c>
      <c r="G44" s="71">
        <v>0</v>
      </c>
      <c r="H44" s="71">
        <v>0</v>
      </c>
      <c r="I44" s="71">
        <f t="shared" si="0"/>
        <v>550.5</v>
      </c>
      <c r="J44" s="72">
        <f>IF(I44=0,"0,00",I44/SUM(I43:I45)*100)</f>
        <v>79.840464104423489</v>
      </c>
    </row>
    <row r="45" spans="1:10" x14ac:dyDescent="0.2">
      <c r="A45" s="170"/>
      <c r="B45" s="173"/>
      <c r="C45" s="78" t="s">
        <v>96</v>
      </c>
      <c r="D45" s="74" t="s">
        <v>79</v>
      </c>
      <c r="E45" s="41">
        <v>0</v>
      </c>
      <c r="F45" s="41">
        <v>0</v>
      </c>
      <c r="G45" s="41">
        <v>0</v>
      </c>
      <c r="H45" s="41">
        <v>0</v>
      </c>
      <c r="I45" s="80">
        <f t="shared" si="0"/>
        <v>0</v>
      </c>
      <c r="J45" s="76" t="str">
        <f>IF(I45=0,"0,00",I45/SUM(I43:I45)*100)</f>
        <v>0,00</v>
      </c>
    </row>
    <row r="46" spans="1:10" x14ac:dyDescent="0.2">
      <c r="A46" s="81"/>
      <c r="B46" s="82"/>
      <c r="C46" s="83"/>
      <c r="D46" s="84"/>
      <c r="E46" s="84"/>
      <c r="F46" s="85"/>
      <c r="G46" s="85"/>
      <c r="H46" s="85"/>
      <c r="I46" s="85"/>
      <c r="J46" s="86"/>
    </row>
    <row r="47" spans="1:10" x14ac:dyDescent="0.2">
      <c r="A47" s="49" t="s">
        <v>47</v>
      </c>
      <c r="B47" s="49"/>
      <c r="C47" s="87"/>
      <c r="D47" s="87"/>
      <c r="E47" s="87"/>
      <c r="F47" s="87"/>
      <c r="G47" s="88"/>
      <c r="H47" s="88"/>
      <c r="I47" s="88"/>
      <c r="J47" s="88"/>
    </row>
    <row r="48" spans="1:10" x14ac:dyDescent="0.2">
      <c r="A48" s="25"/>
      <c r="B48" s="25"/>
      <c r="C48" s="25"/>
      <c r="D48" s="25"/>
      <c r="E48" s="25"/>
      <c r="F48" s="25"/>
      <c r="G48" s="89"/>
      <c r="H48" s="89"/>
      <c r="I48" s="89"/>
      <c r="J48" s="89"/>
    </row>
    <row r="49" spans="1:10" x14ac:dyDescent="0.2">
      <c r="A49" s="25"/>
      <c r="B49" s="25"/>
      <c r="C49" s="25"/>
      <c r="D49" s="25"/>
      <c r="E49" s="25"/>
      <c r="F49" s="25"/>
      <c r="G49" s="89"/>
      <c r="H49" s="89"/>
      <c r="I49" s="89"/>
      <c r="J49" s="89"/>
    </row>
    <row r="50" spans="1:10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G-1</vt:lpstr>
      <vt:lpstr>G-2</vt:lpstr>
      <vt:lpstr>G-3</vt:lpstr>
      <vt:lpstr>G-4</vt:lpstr>
      <vt:lpstr>G-TOTAL</vt:lpstr>
      <vt:lpstr>DIRECCIONALIDAD</vt:lpstr>
      <vt:lpstr>'G-1'!Área_de_impresión</vt:lpstr>
      <vt:lpstr>'G-2'!Área_de_impresión</vt:lpstr>
      <vt:lpstr>'G-3'!Área_de_impresión</vt:lpstr>
      <vt:lpstr>'G-4'!Área_de_impresión</vt:lpstr>
      <vt:lpstr>'G-TOTAL'!Área_de_impresión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2010-11-16T17:13:23Z</cp:lastPrinted>
  <dcterms:created xsi:type="dcterms:W3CDTF">1998-04-02T13:38:56Z</dcterms:created>
  <dcterms:modified xsi:type="dcterms:W3CDTF">2016-04-14T20:16:53Z</dcterms:modified>
</cp:coreProperties>
</file>